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N104858\Box\02.社外秘-210_健康保険組合\1保健事業\3ウォーキング\ウォーキング_08（2026）\掲載用\"/>
    </mc:Choice>
  </mc:AlternateContent>
  <xr:revisionPtr revIDLastSave="0" documentId="13_ncr:1_{6D3FD57C-1B09-49C6-B737-3F1E9A3647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録表" sheetId="1" r:id="rId1"/>
    <sheet name="プルダウンリスト" sheetId="2" state="hidden" r:id="rId2"/>
  </sheets>
  <definedNames>
    <definedName name="_xlnm._FilterDatabase" localSheetId="1" hidden="1">プルダウンリスト!$G$1:$H$1</definedName>
    <definedName name="NOFメタルコーティングス">テーブル3[NOFメタルコーティングス]</definedName>
    <definedName name="ニチユ・テクノ">プルダウンリスト!$J$2:$J$4</definedName>
    <definedName name="ニチユ物流">テーブル19[ニチユ物流]</definedName>
    <definedName name="会社名">プルダウンリスト!$B$2:$B$17</definedName>
    <definedName name="昭和金属工業">テーブル21[昭和金属工業]</definedName>
    <definedName name="日本工機">テーブル1[日本工機]</definedName>
    <definedName name="日油">プルダウンリスト!$D$2:$D$11</definedName>
    <definedName name="日油技研工業">テーブル2[日油技研工業]</definedName>
    <definedName name="日油商事">テーブル18[日油商事]</definedName>
    <definedName name="日油労働組合">テーブル23[日油労働組合]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" l="1"/>
  <c r="P31" i="1" s="1"/>
  <c r="P28" i="1"/>
  <c r="N28" i="1"/>
  <c r="K28" i="1"/>
  <c r="I28" i="1"/>
  <c r="F28" i="1"/>
  <c r="D28" i="1"/>
  <c r="P27" i="1"/>
  <c r="N27" i="1"/>
  <c r="K27" i="1"/>
  <c r="I27" i="1"/>
  <c r="F27" i="1"/>
  <c r="D27" i="1"/>
  <c r="P26" i="1"/>
  <c r="N26" i="1"/>
  <c r="K26" i="1"/>
  <c r="I26" i="1"/>
  <c r="F26" i="1"/>
  <c r="D26" i="1"/>
  <c r="P25" i="1"/>
  <c r="N25" i="1"/>
  <c r="K25" i="1"/>
  <c r="I25" i="1"/>
  <c r="F25" i="1"/>
  <c r="D25" i="1"/>
  <c r="P24" i="1"/>
  <c r="N24" i="1"/>
  <c r="K24" i="1"/>
  <c r="I24" i="1"/>
  <c r="F24" i="1"/>
  <c r="D24" i="1"/>
  <c r="P23" i="1"/>
  <c r="N23" i="1"/>
  <c r="K23" i="1"/>
  <c r="I23" i="1"/>
  <c r="F23" i="1"/>
  <c r="D23" i="1"/>
  <c r="P22" i="1"/>
  <c r="N22" i="1"/>
  <c r="K22" i="1"/>
  <c r="I22" i="1"/>
  <c r="F22" i="1"/>
  <c r="D22" i="1"/>
  <c r="P21" i="1"/>
  <c r="N21" i="1"/>
  <c r="K21" i="1"/>
  <c r="I21" i="1"/>
  <c r="F21" i="1"/>
  <c r="D21" i="1"/>
  <c r="P20" i="1"/>
  <c r="N20" i="1"/>
  <c r="K20" i="1"/>
  <c r="I20" i="1"/>
  <c r="F20" i="1"/>
  <c r="D20" i="1"/>
  <c r="P19" i="1"/>
  <c r="N19" i="1"/>
  <c r="K19" i="1"/>
  <c r="I19" i="1"/>
  <c r="F19" i="1"/>
  <c r="D19" i="1"/>
  <c r="P18" i="1"/>
  <c r="N18" i="1"/>
  <c r="K18" i="1"/>
  <c r="I18" i="1"/>
  <c r="F18" i="1"/>
  <c r="D18" i="1"/>
  <c r="P17" i="1"/>
  <c r="N17" i="1"/>
  <c r="K17" i="1"/>
  <c r="I17" i="1"/>
  <c r="F17" i="1"/>
  <c r="D17" i="1"/>
  <c r="P16" i="1"/>
  <c r="N16" i="1"/>
  <c r="K16" i="1"/>
  <c r="I16" i="1"/>
  <c r="F16" i="1"/>
  <c r="D16" i="1"/>
  <c r="P15" i="1"/>
  <c r="N15" i="1"/>
  <c r="K15" i="1"/>
  <c r="I15" i="1"/>
  <c r="F15" i="1"/>
  <c r="D15" i="1"/>
  <c r="P14" i="1"/>
  <c r="N14" i="1"/>
  <c r="K14" i="1"/>
  <c r="I14" i="1"/>
  <c r="F14" i="1"/>
  <c r="D14" i="1"/>
  <c r="P13" i="1"/>
  <c r="N13" i="1"/>
  <c r="K13" i="1"/>
  <c r="I13" i="1"/>
  <c r="F13" i="1"/>
  <c r="D13" i="1"/>
  <c r="P12" i="1"/>
  <c r="N12" i="1"/>
  <c r="K12" i="1"/>
  <c r="I12" i="1"/>
  <c r="F12" i="1"/>
  <c r="D12" i="1"/>
  <c r="P11" i="1"/>
  <c r="N11" i="1"/>
  <c r="K11" i="1"/>
  <c r="I11" i="1"/>
  <c r="F11" i="1"/>
  <c r="D11" i="1"/>
  <c r="P10" i="1"/>
  <c r="N10" i="1"/>
  <c r="K10" i="1"/>
  <c r="I10" i="1"/>
  <c r="F10" i="1"/>
  <c r="D10" i="1"/>
  <c r="P9" i="1"/>
  <c r="N9" i="1"/>
  <c r="K9" i="1"/>
  <c r="I9" i="1"/>
  <c r="F9" i="1"/>
  <c r="D9" i="1"/>
  <c r="M8" i="1"/>
  <c r="H8" i="1"/>
  <c r="C8" i="1"/>
  <c r="P32" i="1" l="1"/>
</calcChain>
</file>

<file path=xl/sharedStrings.xml><?xml version="1.0" encoding="utf-8"?>
<sst xmlns="http://schemas.openxmlformats.org/spreadsheetml/2006/main" count="143" uniqueCount="105">
  <si>
    <t>会社名</t>
    <rPh sb="0" eb="3">
      <t>カイシャメイ</t>
    </rPh>
    <phoneticPr fontId="2"/>
  </si>
  <si>
    <t>事業所名</t>
    <rPh sb="0" eb="3">
      <t>ジギョウショ</t>
    </rPh>
    <rPh sb="3" eb="4">
      <t>メイ</t>
    </rPh>
    <phoneticPr fontId="2"/>
  </si>
  <si>
    <t>部署</t>
    <rPh sb="0" eb="2">
      <t>ブショ</t>
    </rPh>
    <phoneticPr fontId="2"/>
  </si>
  <si>
    <t>記号</t>
  </si>
  <si>
    <t>番号</t>
    <rPh sb="0" eb="2">
      <t>バンゴウ</t>
    </rPh>
    <phoneticPr fontId="4"/>
  </si>
  <si>
    <t>被保険者氏名</t>
  </si>
  <si>
    <t>日油</t>
    <rPh sb="0" eb="2">
      <t>ニチユ</t>
    </rPh>
    <phoneticPr fontId="4"/>
  </si>
  <si>
    <t>本社</t>
    <rPh sb="0" eb="2">
      <t>ホンシャ</t>
    </rPh>
    <phoneticPr fontId="4"/>
  </si>
  <si>
    <t>記号</t>
    <rPh sb="0" eb="2">
      <t>キゴウ</t>
    </rPh>
    <phoneticPr fontId="4"/>
  </si>
  <si>
    <t>日油</t>
    <rPh sb="0" eb="2">
      <t>ニチユ</t>
    </rPh>
    <phoneticPr fontId="2"/>
  </si>
  <si>
    <t>日油商事</t>
    <rPh sb="0" eb="2">
      <t>ニチユ</t>
    </rPh>
    <rPh sb="2" eb="4">
      <t>ショウジ</t>
    </rPh>
    <phoneticPr fontId="4"/>
  </si>
  <si>
    <t>ニチユ物流</t>
    <rPh sb="3" eb="5">
      <t>ブツリュウ</t>
    </rPh>
    <phoneticPr fontId="4"/>
  </si>
  <si>
    <t>日油技研工業</t>
    <rPh sb="0" eb="6">
      <t>ニチユギケンコウギョウ</t>
    </rPh>
    <phoneticPr fontId="4"/>
  </si>
  <si>
    <t>日本化学塗料</t>
  </si>
  <si>
    <t>日油労働組合</t>
    <rPh sb="0" eb="2">
      <t>ニチユ</t>
    </rPh>
    <rPh sb="2" eb="6">
      <t>ロウドウクミアイ</t>
    </rPh>
    <phoneticPr fontId="4"/>
  </si>
  <si>
    <t>日本工機</t>
    <rPh sb="0" eb="4">
      <t>ニホンコウキ</t>
    </rPh>
    <phoneticPr fontId="4"/>
  </si>
  <si>
    <t>NOFメタルコーティングス</t>
    <phoneticPr fontId="4"/>
  </si>
  <si>
    <t>ニッカコーティング</t>
  </si>
  <si>
    <t>日工技研</t>
    <rPh sb="0" eb="1">
      <t>ヒ</t>
    </rPh>
    <rPh sb="1" eb="2">
      <t>コウ</t>
    </rPh>
    <rPh sb="2" eb="4">
      <t>ギケン</t>
    </rPh>
    <phoneticPr fontId="4"/>
  </si>
  <si>
    <t>昭和金属工業</t>
    <rPh sb="0" eb="2">
      <t>ショウワ</t>
    </rPh>
    <rPh sb="2" eb="4">
      <t>キンゾク</t>
    </rPh>
    <rPh sb="4" eb="6">
      <t>コウギョウ</t>
    </rPh>
    <phoneticPr fontId="4"/>
  </si>
  <si>
    <t>日油健康保険組合</t>
    <rPh sb="2" eb="4">
      <t>ケンコウ</t>
    </rPh>
    <rPh sb="4" eb="6">
      <t>ホケン</t>
    </rPh>
    <rPh sb="6" eb="8">
      <t>クミアイ</t>
    </rPh>
    <phoneticPr fontId="4"/>
  </si>
  <si>
    <t>日油工業</t>
  </si>
  <si>
    <t>本社</t>
    <rPh sb="0" eb="2">
      <t>ホンシャ</t>
    </rPh>
    <phoneticPr fontId="2"/>
  </si>
  <si>
    <t>美唄製造所</t>
    <rPh sb="0" eb="2">
      <t>ビバイ</t>
    </rPh>
    <rPh sb="2" eb="4">
      <t>セイゾウ</t>
    </rPh>
    <rPh sb="4" eb="5">
      <t>ショ</t>
    </rPh>
    <phoneticPr fontId="4"/>
  </si>
  <si>
    <t>日油商事</t>
  </si>
  <si>
    <t>大阪支社</t>
    <rPh sb="0" eb="2">
      <t>オオサカ</t>
    </rPh>
    <rPh sb="2" eb="4">
      <t>シシャ</t>
    </rPh>
    <phoneticPr fontId="2"/>
  </si>
  <si>
    <t>大阪</t>
    <rPh sb="0" eb="2">
      <t>オオサカ</t>
    </rPh>
    <phoneticPr fontId="2"/>
  </si>
  <si>
    <t>愛知</t>
    <rPh sb="0" eb="2">
      <t>アイチ</t>
    </rPh>
    <phoneticPr fontId="2"/>
  </si>
  <si>
    <t>営業本部</t>
    <rPh sb="0" eb="2">
      <t>エイギョウ</t>
    </rPh>
    <rPh sb="2" eb="4">
      <t>ホンブ</t>
    </rPh>
    <phoneticPr fontId="4"/>
  </si>
  <si>
    <t>尼崎</t>
    <rPh sb="0" eb="2">
      <t>アマガサキ</t>
    </rPh>
    <phoneticPr fontId="2"/>
  </si>
  <si>
    <t>名古屋</t>
    <rPh sb="0" eb="3">
      <t>ナゴヤ</t>
    </rPh>
    <phoneticPr fontId="4"/>
  </si>
  <si>
    <t>東京支店</t>
    <rPh sb="0" eb="2">
      <t>トウキョウ</t>
    </rPh>
    <rPh sb="2" eb="4">
      <t>シテン</t>
    </rPh>
    <phoneticPr fontId="2"/>
  </si>
  <si>
    <t>名古屋支店</t>
    <rPh sb="0" eb="3">
      <t>ナゴヤ</t>
    </rPh>
    <rPh sb="3" eb="5">
      <t>シテン</t>
    </rPh>
    <phoneticPr fontId="2"/>
  </si>
  <si>
    <t>大阪支社</t>
    <rPh sb="0" eb="2">
      <t>オオサカ</t>
    </rPh>
    <rPh sb="2" eb="4">
      <t>シシャ</t>
    </rPh>
    <phoneticPr fontId="4"/>
  </si>
  <si>
    <t>白河製造所</t>
    <rPh sb="0" eb="5">
      <t>シラカワセイゾウショ</t>
    </rPh>
    <phoneticPr fontId="4"/>
  </si>
  <si>
    <t>日油技研工業</t>
    <rPh sb="0" eb="2">
      <t>ニチユ</t>
    </rPh>
    <rPh sb="2" eb="4">
      <t>ギケン</t>
    </rPh>
    <rPh sb="4" eb="6">
      <t>コウギョウ</t>
    </rPh>
    <phoneticPr fontId="4"/>
  </si>
  <si>
    <t>札幌営業所</t>
    <rPh sb="0" eb="2">
      <t>サッポロ</t>
    </rPh>
    <rPh sb="2" eb="5">
      <t>エイギョウショ</t>
    </rPh>
    <phoneticPr fontId="2"/>
  </si>
  <si>
    <t>大分</t>
    <rPh sb="0" eb="2">
      <t>オオイタ</t>
    </rPh>
    <phoneticPr fontId="2"/>
  </si>
  <si>
    <t>福岡支店</t>
    <rPh sb="0" eb="2">
      <t>フクオカ</t>
    </rPh>
    <rPh sb="2" eb="4">
      <t>シテン</t>
    </rPh>
    <phoneticPr fontId="2"/>
  </si>
  <si>
    <t>愛知事業所</t>
    <rPh sb="0" eb="2">
      <t>アイチ</t>
    </rPh>
    <rPh sb="2" eb="5">
      <t>ジギョウショ</t>
    </rPh>
    <phoneticPr fontId="2"/>
  </si>
  <si>
    <t>川崎事業所</t>
    <rPh sb="0" eb="2">
      <t>カワサキ</t>
    </rPh>
    <rPh sb="2" eb="5">
      <t>ジギョウショ</t>
    </rPh>
    <phoneticPr fontId="2"/>
  </si>
  <si>
    <t>尼崎工場</t>
    <rPh sb="0" eb="4">
      <t>アマガサキコウジョウ</t>
    </rPh>
    <phoneticPr fontId="2"/>
  </si>
  <si>
    <t>NOFメタルコーティングス</t>
  </si>
  <si>
    <t>研究本部</t>
    <rPh sb="0" eb="2">
      <t>ケンキュウ</t>
    </rPh>
    <rPh sb="2" eb="4">
      <t>ホンブ</t>
    </rPh>
    <phoneticPr fontId="2"/>
  </si>
  <si>
    <t>日本工機</t>
    <rPh sb="0" eb="2">
      <t>ニホン</t>
    </rPh>
    <rPh sb="2" eb="4">
      <t>コウキ</t>
    </rPh>
    <phoneticPr fontId="4"/>
  </si>
  <si>
    <t>(ご記入の個人情報はウォーキングキャンペーン以外の目的には使用いたしません)</t>
    <rPh sb="22" eb="24">
      <t>イガイ</t>
    </rPh>
    <rPh sb="25" eb="27">
      <t>モクテキ</t>
    </rPh>
    <phoneticPr fontId="7"/>
  </si>
  <si>
    <t>歩数</t>
    <rPh sb="0" eb="1">
      <t>ポ</t>
    </rPh>
    <rPh sb="1" eb="2">
      <t>スウ</t>
    </rPh>
    <phoneticPr fontId="7"/>
  </si>
  <si>
    <t>累計歩数</t>
    <rPh sb="0" eb="1">
      <t>ルイ</t>
    </rPh>
    <rPh sb="1" eb="2">
      <t>ケイ</t>
    </rPh>
    <rPh sb="2" eb="4">
      <t>ホスウ</t>
    </rPh>
    <phoneticPr fontId="7"/>
  </si>
  <si>
    <t>歩 数</t>
    <rPh sb="0" eb="1">
      <t>ポ</t>
    </rPh>
    <rPh sb="2" eb="3">
      <t>スウ</t>
    </rPh>
    <phoneticPr fontId="7"/>
  </si>
  <si>
    <t>合計歩数</t>
    <rPh sb="0" eb="2">
      <t>ゴウケイ</t>
    </rPh>
    <rPh sb="2" eb="4">
      <t>ホスウ</t>
    </rPh>
    <phoneticPr fontId="7"/>
  </si>
  <si>
    <t>６０日間の平均歩数</t>
    <rPh sb="2" eb="4">
      <t>ニチカン</t>
    </rPh>
    <rPh sb="5" eb="7">
      <t>ヘイキン</t>
    </rPh>
    <rPh sb="7" eb="9">
      <t>ホスウ</t>
    </rPh>
    <phoneticPr fontId="7"/>
  </si>
  <si>
    <r>
      <rPr>
        <b/>
        <sz val="10"/>
        <rFont val="ＭＳ Ｐゴシック"/>
        <family val="3"/>
        <charset val="128"/>
      </rPr>
      <t>～ご参加いただいたご感想・ご意見などご記入をお願いいたします～</t>
    </r>
    <r>
      <rPr>
        <sz val="10"/>
        <rFont val="ＭＳ Ｐゴシック"/>
        <family val="3"/>
        <charset val="128"/>
      </rPr>
      <t xml:space="preserve">
　</t>
    </r>
    <r>
      <rPr>
        <sz val="9"/>
        <rFont val="ＭＳ Ｐゴシック"/>
        <family val="3"/>
        <charset val="128"/>
      </rPr>
      <t>(コメントは「すこやか」に掲載させていただくことがあります）</t>
    </r>
    <rPh sb="2" eb="4">
      <t>サンカ</t>
    </rPh>
    <rPh sb="10" eb="12">
      <t>カンソウ</t>
    </rPh>
    <rPh sb="14" eb="16">
      <t>イケン</t>
    </rPh>
    <rPh sb="19" eb="21">
      <t>キニュウ</t>
    </rPh>
    <rPh sb="23" eb="24">
      <t>ネガ</t>
    </rPh>
    <phoneticPr fontId="4"/>
  </si>
  <si>
    <t>種目</t>
    <rPh sb="0" eb="2">
      <t>シュモク</t>
    </rPh>
    <phoneticPr fontId="4"/>
  </si>
  <si>
    <t>時間</t>
    <rPh sb="0" eb="2">
      <t>ジカン</t>
    </rPh>
    <phoneticPr fontId="4"/>
  </si>
  <si>
    <t>歩数換算</t>
    <rPh sb="0" eb="2">
      <t>ホスウ</t>
    </rPh>
    <rPh sb="2" eb="4">
      <t>カンサン</t>
    </rPh>
    <phoneticPr fontId="4"/>
  </si>
  <si>
    <t>　ラジオ体操</t>
    <rPh sb="4" eb="6">
      <t>タイソウ</t>
    </rPh>
    <phoneticPr fontId="4"/>
  </si>
  <si>
    <t>1回</t>
    <rPh sb="1" eb="2">
      <t>カイ</t>
    </rPh>
    <phoneticPr fontId="4"/>
  </si>
  <si>
    <t>500歩</t>
    <rPh sb="3" eb="4">
      <t>ホ</t>
    </rPh>
    <phoneticPr fontId="4"/>
  </si>
  <si>
    <t>　ボウリング</t>
    <phoneticPr fontId="4"/>
  </si>
  <si>
    <t>1ゲーム</t>
  </si>
  <si>
    <t>2,000歩</t>
    <rPh sb="1" eb="6">
      <t>０００ホ</t>
    </rPh>
    <phoneticPr fontId="4"/>
  </si>
  <si>
    <t xml:space="preserve"> ・歩いた時間から</t>
    <rPh sb="2" eb="3">
      <t>アル</t>
    </rPh>
    <rPh sb="5" eb="7">
      <t>ジカン</t>
    </rPh>
    <phoneticPr fontId="4"/>
  </si>
  <si>
    <t>　サイクリング</t>
    <phoneticPr fontId="4"/>
  </si>
  <si>
    <t>10分</t>
    <rPh sb="2" eb="3">
      <t>フン</t>
    </rPh>
    <phoneticPr fontId="4"/>
  </si>
  <si>
    <t>1,000歩</t>
    <rPh sb="1" eb="6">
      <t>０００ホ</t>
    </rPh>
    <phoneticPr fontId="4"/>
  </si>
  <si>
    <t>　　歩いた時間(分)×100 = 歩数</t>
    <rPh sb="2" eb="3">
      <t>アル</t>
    </rPh>
    <rPh sb="5" eb="7">
      <t>ジカン</t>
    </rPh>
    <rPh sb="8" eb="9">
      <t>フン</t>
    </rPh>
    <rPh sb="17" eb="19">
      <t>ホスウ</t>
    </rPh>
    <phoneticPr fontId="4"/>
  </si>
  <si>
    <t>　ジョギング</t>
    <phoneticPr fontId="4"/>
  </si>
  <si>
    <t>2,000歩</t>
    <rPh sb="5" eb="6">
      <t>ホ</t>
    </rPh>
    <phoneticPr fontId="4"/>
  </si>
  <si>
    <t>　 （平均的な人の歩数は1分間に100歩）</t>
    <rPh sb="3" eb="6">
      <t>ヘイキンテキ</t>
    </rPh>
    <rPh sb="7" eb="8">
      <t>ヒト</t>
    </rPh>
    <rPh sb="9" eb="11">
      <t>ホスウ</t>
    </rPh>
    <rPh sb="13" eb="15">
      <t>フンカン</t>
    </rPh>
    <rPh sb="14" eb="15">
      <t>カン</t>
    </rPh>
    <rPh sb="19" eb="20">
      <t>ポ</t>
    </rPh>
    <phoneticPr fontId="4"/>
  </si>
  <si>
    <t>　水泳(平泳)</t>
    <rPh sb="1" eb="3">
      <t>スイエイ</t>
    </rPh>
    <rPh sb="4" eb="6">
      <t>ヒラオヨ</t>
    </rPh>
    <phoneticPr fontId="4"/>
  </si>
  <si>
    <t>　水泳(クロール)</t>
    <phoneticPr fontId="4"/>
  </si>
  <si>
    <t>3,000歩</t>
    <rPh sb="1" eb="6">
      <t>０００ホ</t>
    </rPh>
    <phoneticPr fontId="4"/>
  </si>
  <si>
    <t xml:space="preserve"> ・歩いた距離から</t>
    <rPh sb="2" eb="3">
      <t>アル</t>
    </rPh>
    <rPh sb="5" eb="7">
      <t>キョリ</t>
    </rPh>
    <phoneticPr fontId="4"/>
  </si>
  <si>
    <t>　エアロビクス</t>
    <phoneticPr fontId="4"/>
  </si>
  <si>
    <t>30分</t>
    <rPh sb="2" eb="3">
      <t>フン</t>
    </rPh>
    <phoneticPr fontId="4"/>
  </si>
  <si>
    <t>4,000歩</t>
    <rPh sb="5" eb="6">
      <t>ホ</t>
    </rPh>
    <phoneticPr fontId="4"/>
  </si>
  <si>
    <t>　　歩いた距離(m)×100</t>
    <rPh sb="2" eb="3">
      <t>アル</t>
    </rPh>
    <rPh sb="5" eb="7">
      <t>キョリ</t>
    </rPh>
    <phoneticPr fontId="4"/>
  </si>
  <si>
    <t>＝歩数</t>
    <rPh sb="1" eb="3">
      <t>ホスウ</t>
    </rPh>
    <phoneticPr fontId="4"/>
  </si>
  <si>
    <t>　テニス</t>
    <phoneticPr fontId="4"/>
  </si>
  <si>
    <t>　　歩幅(身長－100)ｃｍ</t>
    <rPh sb="2" eb="4">
      <t>ホハバ</t>
    </rPh>
    <rPh sb="5" eb="7">
      <t>シンチョウ</t>
    </rPh>
    <phoneticPr fontId="4"/>
  </si>
  <si>
    <t>　軽いスポーツ</t>
    <rPh sb="1" eb="2">
      <t>カル</t>
    </rPh>
    <phoneticPr fontId="4"/>
  </si>
  <si>
    <t>（平均な人の歩幅は身長から100ｃｍ引いた値）</t>
    <rPh sb="1" eb="3">
      <t>ヘイキン</t>
    </rPh>
    <rPh sb="4" eb="5">
      <t>ヒト</t>
    </rPh>
    <rPh sb="6" eb="8">
      <t>ホハバ</t>
    </rPh>
    <rPh sb="9" eb="11">
      <t>シンチョウ</t>
    </rPh>
    <rPh sb="18" eb="19">
      <t>ヒ</t>
    </rPh>
    <rPh sb="21" eb="22">
      <t>アタイ</t>
    </rPh>
    <phoneticPr fontId="4"/>
  </si>
  <si>
    <t>　中程度スポーツ</t>
    <rPh sb="1" eb="4">
      <t>チュウテイド</t>
    </rPh>
    <phoneticPr fontId="4"/>
  </si>
  <si>
    <t>　重いスポーツ</t>
    <rPh sb="1" eb="2">
      <t>オモ</t>
    </rPh>
    <phoneticPr fontId="4"/>
  </si>
  <si>
    <t>5,000歩</t>
    <rPh sb="1" eb="6">
      <t>０００ホ</t>
    </rPh>
    <phoneticPr fontId="4"/>
  </si>
  <si>
    <t>※カロリー換算から歩数表示したものです</t>
    <rPh sb="5" eb="7">
      <t>カンサン</t>
    </rPh>
    <rPh sb="9" eb="11">
      <t>ホスウ</t>
    </rPh>
    <rPh sb="11" eb="13">
      <t>ヒョウジ</t>
    </rPh>
    <phoneticPr fontId="4"/>
  </si>
  <si>
    <r>
      <rPr>
        <b/>
        <u val="double"/>
        <sz val="14"/>
        <color rgb="FF0070C0"/>
        <rFont val="ＭＳ Ｐゴシック"/>
        <family val="3"/>
        <charset val="128"/>
      </rPr>
      <t xml:space="preserve">第26回 </t>
    </r>
    <r>
      <rPr>
        <b/>
        <u val="double"/>
        <sz val="16"/>
        <color rgb="FF0070C0"/>
        <rFont val="ＭＳ Ｐゴシック"/>
        <family val="3"/>
        <charset val="128"/>
      </rPr>
      <t>「健康づくりウォーキング」 記録表</t>
    </r>
    <rPh sb="0" eb="1">
      <t>ダイ</t>
    </rPh>
    <rPh sb="3" eb="4">
      <t>カイ</t>
    </rPh>
    <rPh sb="6" eb="8">
      <t>ケンコウ</t>
    </rPh>
    <rPh sb="19" eb="21">
      <t>キロク</t>
    </rPh>
    <rPh sb="21" eb="22">
      <t>ヒョウ</t>
    </rPh>
    <phoneticPr fontId="4"/>
  </si>
  <si>
    <t>判定</t>
    <rPh sb="0" eb="2">
      <t>ハンテイ</t>
    </rPh>
    <phoneticPr fontId="7"/>
  </si>
  <si>
    <t>その他</t>
    <rPh sb="2" eb="3">
      <t>タ</t>
    </rPh>
    <phoneticPr fontId="4"/>
  </si>
  <si>
    <t>出向</t>
    <rPh sb="0" eb="2">
      <t>シュッコウ</t>
    </rPh>
    <phoneticPr fontId="4"/>
  </si>
  <si>
    <t>任継</t>
    <rPh sb="0" eb="2">
      <t>ニンケイ</t>
    </rPh>
    <phoneticPr fontId="4"/>
  </si>
  <si>
    <t>福岡</t>
    <rPh sb="0" eb="2">
      <t>フクオカ</t>
    </rPh>
    <phoneticPr fontId="2"/>
  </si>
  <si>
    <r>
      <rPr>
        <b/>
        <sz val="10"/>
        <rFont val="ＭＳ Ｐゴシック"/>
        <family val="3"/>
        <charset val="128"/>
      </rPr>
      <t>～ウォーキング川柳　大募集！！～</t>
    </r>
    <r>
      <rPr>
        <sz val="10"/>
        <rFont val="ＭＳ Ｐゴシック"/>
        <family val="3"/>
        <charset val="128"/>
      </rPr>
      <t xml:space="preserve">
　</t>
    </r>
    <r>
      <rPr>
        <sz val="9"/>
        <rFont val="ＭＳ Ｐゴシック"/>
        <family val="3"/>
        <charset val="128"/>
      </rPr>
      <t>(入選者にはステキな賞品を贈呈します！入選作品は「すこやか」に掲載いたします。ご自身で考えた川柳のみ応募可能です。AIとかダメです。）</t>
    </r>
    <rPh sb="7" eb="9">
      <t>センリュウ</t>
    </rPh>
    <rPh sb="10" eb="13">
      <t>ダイボシュウ</t>
    </rPh>
    <rPh sb="19" eb="22">
      <t>ニュウセンシャ</t>
    </rPh>
    <rPh sb="28" eb="30">
      <t>ショウヒン</t>
    </rPh>
    <rPh sb="31" eb="33">
      <t>ゾウテイ</t>
    </rPh>
    <rPh sb="37" eb="39">
      <t>ニュウセン</t>
    </rPh>
    <rPh sb="39" eb="41">
      <t>サクヒン</t>
    </rPh>
    <rPh sb="58" eb="60">
      <t>ジシン</t>
    </rPh>
    <rPh sb="61" eb="62">
      <t>カンガ</t>
    </rPh>
    <rPh sb="64" eb="66">
      <t>センリュウ</t>
    </rPh>
    <rPh sb="68" eb="70">
      <t>オウボ</t>
    </rPh>
    <rPh sb="70" eb="72">
      <t>カノウ</t>
    </rPh>
    <phoneticPr fontId="4"/>
  </si>
  <si>
    <t>Microsoft Formsより回答してください。</t>
    <rPh sb="17" eb="19">
      <t>カイトウ</t>
    </rPh>
    <phoneticPr fontId="2"/>
  </si>
  <si>
    <t>作品＆解説
Microsoft Formsより回答してください。</t>
    <rPh sb="0" eb="2">
      <t>サクヒン</t>
    </rPh>
    <rPh sb="3" eb="5">
      <t>カイセツ</t>
    </rPh>
    <rPh sb="23" eb="25">
      <t>カイトウ</t>
    </rPh>
    <phoneticPr fontId="2"/>
  </si>
  <si>
    <t>記録表提出期限：12月8日（火）
事業所担当者必着＆Forms入力</t>
    <rPh sb="0" eb="3">
      <t>キロクヒョウ</t>
    </rPh>
    <rPh sb="3" eb="7">
      <t>テイシュツキゲン</t>
    </rPh>
    <rPh sb="10" eb="11">
      <t>ガツ</t>
    </rPh>
    <rPh sb="12" eb="13">
      <t>ニチ</t>
    </rPh>
    <rPh sb="14" eb="15">
      <t>カ</t>
    </rPh>
    <rPh sb="17" eb="20">
      <t>ジギョウショ</t>
    </rPh>
    <rPh sb="20" eb="23">
      <t>タントウシャ</t>
    </rPh>
    <rPh sb="23" eb="25">
      <t>ヒッチャク</t>
    </rPh>
    <rPh sb="31" eb="33">
      <t>ニュウリョク</t>
    </rPh>
    <phoneticPr fontId="4"/>
  </si>
  <si>
    <t>Forms回答期間：11/30 ～ 12/8</t>
  </si>
  <si>
    <t>① Microsoft Formsへの回答 と ② 記録表（本用紙）の提出の両方が必要です。</t>
    <phoneticPr fontId="2"/>
  </si>
  <si>
    <t>※どちらか一方のみの場合は、集計・達成判定の対象外となります。</t>
    <phoneticPr fontId="2"/>
  </si>
  <si>
    <t>ご感想・ご意見・川柳の応募は Microsoft Forms よりお願いします。</t>
    <phoneticPr fontId="2"/>
  </si>
  <si>
    <t>Forms回答・記録表提出が完了した達成者には参加賞をプレゼントいたします。</t>
    <rPh sb="18" eb="21">
      <t>タッセイシャ</t>
    </rPh>
    <rPh sb="23" eb="26">
      <t>サンカショウ</t>
    </rPh>
    <phoneticPr fontId="2"/>
  </si>
  <si>
    <r>
      <rPr>
        <b/>
        <sz val="18"/>
        <color rgb="FFFF0000"/>
        <rFont val="Yu Gothic"/>
        <family val="3"/>
        <charset val="128"/>
        <scheme val="minor"/>
      </rPr>
      <t>□</t>
    </r>
    <r>
      <rPr>
        <b/>
        <sz val="11"/>
        <color rgb="FFFF0000"/>
        <rFont val="Yu Gothic"/>
        <family val="3"/>
        <charset val="128"/>
        <scheme val="minor"/>
      </rPr>
      <t>Microsoft Formsで結果を送信しました。（チェックを入れてください）</t>
    </r>
    <rPh sb="17" eb="19">
      <t>ケッカ</t>
    </rPh>
    <rPh sb="20" eb="22">
      <t>ソウシン</t>
    </rPh>
    <rPh sb="33" eb="34">
      <t>イ</t>
    </rPh>
    <phoneticPr fontId="2"/>
  </si>
  <si>
    <t>ニチユ・テクノ</t>
    <phoneticPr fontId="2"/>
  </si>
  <si>
    <t>大分事業所</t>
    <rPh sb="0" eb="2">
      <t>オオイタ</t>
    </rPh>
    <rPh sb="2" eb="5">
      <t>ジギョウショ</t>
    </rPh>
    <phoneticPr fontId="2"/>
  </si>
  <si>
    <t>大師</t>
    <rPh sb="0" eb="2">
      <t>ダイシ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</si>
</sst>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;@"/>
    <numFmt numFmtId="177" formatCode="mm/dd"/>
    <numFmt numFmtId="178" formatCode="#,##0_ ;[Red]\-#,##0\ "/>
  </numFmts>
  <fonts count="3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rgb="FF0070C0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0"/>
      <name val="Yu Gothic"/>
      <family val="2"/>
      <scheme val="minor"/>
    </font>
    <font>
      <sz val="8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1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0" tint="-4.9989318521683403E-2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u val="double"/>
      <sz val="16"/>
      <color rgb="FF0070C0"/>
      <name val="ＭＳ Ｐゴシック"/>
      <family val="3"/>
      <charset val="128"/>
    </font>
    <font>
      <b/>
      <u val="double"/>
      <sz val="14"/>
      <color rgb="FF0070C0"/>
      <name val="ＭＳ Ｐゴシック"/>
      <family val="3"/>
      <charset val="128"/>
    </font>
    <font>
      <sz val="10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8"/>
      <color rgb="FFFF000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theme="0" tint="-0.14996795556505021"/>
      </left>
      <right/>
      <top/>
      <bottom/>
      <diagonal/>
    </border>
    <border>
      <left/>
      <right style="hair">
        <color theme="0" tint="-0.14996795556505021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theme="0" tint="-0.14996795556505021"/>
      </left>
      <right/>
      <top/>
      <bottom style="hair">
        <color theme="0" tint="-0.14993743705557422"/>
      </bottom>
      <diagonal/>
    </border>
    <border>
      <left/>
      <right/>
      <top/>
      <bottom style="hair">
        <color theme="0" tint="-0.14993743705557422"/>
      </bottom>
      <diagonal/>
    </border>
    <border>
      <left/>
      <right/>
      <top style="double">
        <color indexed="64"/>
      </top>
      <bottom style="hair">
        <color theme="0" tint="-0.14993743705557422"/>
      </bottom>
      <diagonal/>
    </border>
    <border>
      <left/>
      <right style="hair">
        <color theme="0" tint="-0.14996795556505021"/>
      </right>
      <top/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3" borderId="0" xfId="0" applyFont="1" applyFill="1"/>
    <xf numFmtId="0" fontId="0" fillId="3" borderId="0" xfId="0" applyFill="1"/>
    <xf numFmtId="0" fontId="0" fillId="4" borderId="2" xfId="0" applyFill="1" applyBorder="1"/>
    <xf numFmtId="0" fontId="0" fillId="0" borderId="2" xfId="0" applyBorder="1"/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11" fillId="0" borderId="7" xfId="0" applyFont="1" applyBorder="1" applyAlignment="1">
      <alignment horizontal="center" vertical="center" shrinkToFit="1"/>
    </xf>
    <xf numFmtId="177" fontId="0" fillId="0" borderId="8" xfId="0" applyNumberForma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178" fontId="10" fillId="0" borderId="8" xfId="1" applyNumberFormat="1" applyFont="1" applyFill="1" applyBorder="1" applyAlignment="1" applyProtection="1">
      <alignment horizontal="right" vertical="center" shrinkToFit="1"/>
      <protection locked="0"/>
    </xf>
    <xf numFmtId="178" fontId="12" fillId="0" borderId="8" xfId="0" applyNumberFormat="1" applyFont="1" applyBorder="1" applyAlignment="1" applyProtection="1">
      <alignment horizontal="right"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10" fillId="0" borderId="8" xfId="0" applyNumberFormat="1" applyFont="1" applyBorder="1" applyAlignment="1" applyProtection="1">
      <alignment horizontal="center" vertical="center" shrinkToFit="1"/>
      <protection locked="0"/>
    </xf>
    <xf numFmtId="178" fontId="10" fillId="0" borderId="8" xfId="1" applyNumberFormat="1" applyFont="1" applyFill="1" applyBorder="1" applyAlignment="1" applyProtection="1">
      <alignment vertical="center" shrinkToFit="1"/>
      <protection locked="0"/>
    </xf>
    <xf numFmtId="178" fontId="12" fillId="0" borderId="8" xfId="0" applyNumberFormat="1" applyFont="1" applyBorder="1" applyAlignment="1" applyProtection="1">
      <alignment vertical="center" shrinkToFit="1"/>
      <protection locked="0"/>
    </xf>
    <xf numFmtId="177" fontId="10" fillId="0" borderId="0" xfId="0" applyNumberFormat="1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178" fontId="10" fillId="0" borderId="0" xfId="1" applyNumberFormat="1" applyFont="1" applyFill="1" applyBorder="1" applyAlignment="1" applyProtection="1">
      <alignment vertical="center" shrinkToFit="1"/>
      <protection locked="0"/>
    </xf>
    <xf numFmtId="178" fontId="12" fillId="0" borderId="0" xfId="0" applyNumberFormat="1" applyFont="1" applyAlignment="1" applyProtection="1">
      <alignment vertical="center" shrinkToFit="1"/>
      <protection locked="0"/>
    </xf>
    <xf numFmtId="178" fontId="0" fillId="0" borderId="0" xfId="0" applyNumberFormat="1" applyAlignment="1" applyProtection="1">
      <alignment vertical="center" shrinkToFit="1"/>
      <protection locked="0"/>
    </xf>
    <xf numFmtId="178" fontId="14" fillId="0" borderId="0" xfId="0" applyNumberFormat="1" applyFont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18" fillId="0" borderId="1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8" fillId="0" borderId="9" xfId="0" applyFont="1" applyBorder="1" applyAlignment="1" applyProtection="1">
      <alignment vertical="center"/>
      <protection locked="0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top"/>
    </xf>
    <xf numFmtId="0" fontId="18" fillId="0" borderId="23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15" fillId="0" borderId="0" xfId="0" applyFont="1" applyAlignment="1" applyProtection="1">
      <alignment vertical="center" shrinkToFit="1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16" fillId="0" borderId="29" xfId="0" applyFont="1" applyBorder="1" applyAlignment="1">
      <alignment vertical="top"/>
    </xf>
    <xf numFmtId="0" fontId="15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15" fillId="0" borderId="28" xfId="0" applyFont="1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/>
      <protection locked="0"/>
    </xf>
    <xf numFmtId="0" fontId="22" fillId="0" borderId="31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177" fontId="25" fillId="0" borderId="6" xfId="0" applyNumberFormat="1" applyFont="1" applyBorder="1" applyAlignment="1" applyProtection="1">
      <alignment horizontal="center" vertical="center" shrinkToFit="1"/>
      <protection locked="0"/>
    </xf>
    <xf numFmtId="178" fontId="25" fillId="0" borderId="1" xfId="1" applyNumberFormat="1" applyFont="1" applyFill="1" applyBorder="1" applyAlignment="1" applyProtection="1">
      <alignment horizontal="right" vertical="center" shrinkToFit="1"/>
      <protection locked="0"/>
    </xf>
    <xf numFmtId="178" fontId="25" fillId="2" borderId="5" xfId="0" applyNumberFormat="1" applyFont="1" applyFill="1" applyBorder="1" applyAlignment="1">
      <alignment horizontal="right" vertical="center" shrinkToFit="1"/>
    </xf>
    <xf numFmtId="0" fontId="25" fillId="0" borderId="0" xfId="0" applyFont="1" applyAlignment="1" applyProtection="1">
      <alignment vertical="center" shrinkToFit="1"/>
      <protection locked="0"/>
    </xf>
    <xf numFmtId="178" fontId="25" fillId="2" borderId="1" xfId="0" applyNumberFormat="1" applyFont="1" applyFill="1" applyBorder="1" applyAlignment="1">
      <alignment vertical="center" shrinkToFit="1"/>
    </xf>
    <xf numFmtId="178" fontId="26" fillId="0" borderId="1" xfId="0" applyNumberFormat="1" applyFont="1" applyBorder="1" applyAlignment="1">
      <alignment vertical="center" shrinkToFit="1"/>
    </xf>
    <xf numFmtId="178" fontId="26" fillId="0" borderId="1" xfId="0" applyNumberFormat="1" applyFont="1" applyBorder="1" applyAlignment="1">
      <alignment horizontal="center" vertical="center" shrinkToFit="1"/>
    </xf>
    <xf numFmtId="0" fontId="0" fillId="5" borderId="0" xfId="0" applyFill="1"/>
    <xf numFmtId="178" fontId="26" fillId="0" borderId="0" xfId="0" applyNumberFormat="1" applyFont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27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177" fontId="0" fillId="0" borderId="0" xfId="0" applyNumberFormat="1" applyAlignment="1" applyProtection="1">
      <alignment vertical="center" shrinkToFit="1"/>
      <protection locked="0"/>
    </xf>
    <xf numFmtId="0" fontId="13" fillId="2" borderId="1" xfId="0" applyFont="1" applyFill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top" wrapText="1" shrinkToFit="1"/>
      <protection locked="0"/>
    </xf>
    <xf numFmtId="0" fontId="9" fillId="0" borderId="3" xfId="0" applyFont="1" applyBorder="1" applyAlignment="1" applyProtection="1">
      <alignment horizontal="center" vertical="top" wrapText="1" shrinkToFit="1"/>
      <protection locked="0"/>
    </xf>
    <xf numFmtId="176" fontId="11" fillId="2" borderId="4" xfId="0" applyNumberFormat="1" applyFont="1" applyFill="1" applyBorder="1" applyAlignment="1" applyProtection="1">
      <alignment horizontal="left" vertical="center"/>
      <protection locked="0"/>
    </xf>
    <xf numFmtId="176" fontId="11" fillId="2" borderId="5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18">
    <dxf>
      <font>
        <color theme="0"/>
      </font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Yu Gothic"/>
        <family val="2"/>
        <scheme val="minor"/>
      </font>
      <fill>
        <patternFill patternType="solid">
          <fgColor indexed="64"/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Yu Gothic"/>
        <family val="2"/>
        <scheme val="minor"/>
      </font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654050</xdr:colOff>
      <xdr:row>47</xdr:row>
      <xdr:rowOff>50800</xdr:rowOff>
    </xdr:from>
    <xdr:to>
      <xdr:col>15</xdr:col>
      <xdr:colOff>831850</xdr:colOff>
      <xdr:row>48</xdr:row>
      <xdr:rowOff>146050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A214C7-3E47-4559-8B76-2929675F1ACD}"/>
            </a:ext>
          </a:extLst>
        </xdr:cNvPr>
        <xdr:cNvSpPr txBox="1"/>
      </xdr:nvSpPr>
      <xdr:spPr>
        <a:xfrm>
          <a:off x="2635250" y="9734550"/>
          <a:ext cx="5264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 kern="1200"/>
            <a:t>【</a:t>
          </a:r>
          <a:r>
            <a:rPr kumimoji="1" lang="ja-JP" altLang="en-US" sz="1000" kern="1200"/>
            <a:t>選択してください：ペンネーム（　　　　　　　　　　　）</a:t>
          </a:r>
          <a:r>
            <a:rPr kumimoji="1" lang="en-US" altLang="ja-JP" sz="1000" kern="1200"/>
            <a:t>/</a:t>
          </a:r>
          <a:r>
            <a:rPr kumimoji="1" lang="ja-JP" altLang="en-US" sz="1000" kern="1200"/>
            <a:t>匿名希望</a:t>
          </a:r>
          <a:r>
            <a:rPr kumimoji="1" lang="en-US" altLang="ja-JP" sz="1000" kern="1200"/>
            <a:t>/</a:t>
          </a:r>
          <a:r>
            <a:rPr kumimoji="1" lang="ja-JP" altLang="en-US" sz="1000" kern="1200"/>
            <a:t>本名掲載</a:t>
          </a:r>
          <a:r>
            <a:rPr kumimoji="1" lang="en-US" altLang="ja-JP" sz="1000" kern="1200"/>
            <a:t>】</a:t>
          </a:r>
          <a:endParaRPr kumimoji="1" lang="ja-JP" altLang="en-US" sz="1000" kern="1200"/>
        </a:p>
      </xdr:txBody>
    </xdr:sp>
    <xdr:clientData/>
  </xdr:twoCellAnchor>
  <xdr:twoCellAnchor>
    <xdr:from>
      <xdr:col>2</xdr:col>
      <xdr:colOff>406400</xdr:colOff>
      <xdr:row>50</xdr:row>
      <xdr:rowOff>144780</xdr:rowOff>
    </xdr:from>
    <xdr:to>
      <xdr:col>9</xdr:col>
      <xdr:colOff>30480</xdr:colOff>
      <xdr:row>51</xdr:row>
      <xdr:rowOff>127000</xdr:rowOff>
    </xdr:to>
    <xdr:sp macro="" textlink="">
      <xdr:nvSpPr>
        <xdr:cNvPr id="3" name="WordArt 6">
          <a:extLst>
            <a:ext uri="{FF2B5EF4-FFF2-40B4-BE49-F238E27FC236}">
              <a16:creationId xmlns:a16="http://schemas.microsoft.com/office/drawing/2014/main" id="{6BC1AE33-89C3-4281-AD2D-A1BCFAD1D6A0}"/>
            </a:ext>
          </a:extLst>
        </xdr:cNvPr>
        <xdr:cNvSpPr txBox="1">
          <a:spLocks/>
        </xdr:cNvSpPr>
      </xdr:nvSpPr>
      <xdr:spPr bwMode="auto">
        <a:xfrm>
          <a:off x="698500" y="7980680"/>
          <a:ext cx="2621280" cy="185420"/>
        </a:xfrm>
        <a:prstGeom prst="rect">
          <a:avLst/>
        </a:prstGeom>
      </xdr:spPr>
      <xdr:txBody>
        <a:bodyPr wrap="square" lIns="0" tIns="0" rIns="0" bIns="0" numCol="1" fromWordArt="1">
          <a:prstTxWarp prst="textPlain">
            <a:avLst>
              <a:gd name="adj" fmla="val 50000"/>
            </a:avLst>
          </a:prstTxWarp>
          <a:noAutofit/>
        </a:bodyPr>
        <a:lstStyle/>
        <a:p>
          <a:pPr marL="609600" algn="just">
            <a:spcAft>
              <a:spcPts val="0"/>
            </a:spcAft>
          </a:pPr>
          <a:r>
            <a:rPr lang="ja-JP" altLang="en-US" sz="9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Ｐゴシック" panose="020B0600070205080204" pitchFamily="50" charset="-128"/>
              <a:ea typeface="HGP創英角ｺﾞｼｯｸUB" panose="020B0900000000000000" pitchFamily="50" charset="-128"/>
              <a:cs typeface="ＭＳ Ｐゴシック" panose="020B0600070205080204" pitchFamily="50" charset="-128"/>
            </a:rPr>
            <a:t>ウォーキング以外の運動で置き換えＯＫ</a:t>
          </a:r>
          <a:endParaRPr lang="ja-JP" sz="9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487680</xdr:colOff>
      <xdr:row>51</xdr:row>
      <xdr:rowOff>152400</xdr:rowOff>
    </xdr:from>
    <xdr:to>
      <xdr:col>15</xdr:col>
      <xdr:colOff>365760</xdr:colOff>
      <xdr:row>52</xdr:row>
      <xdr:rowOff>144780</xdr:rowOff>
    </xdr:to>
    <xdr:sp macro="" textlink="">
      <xdr:nvSpPr>
        <xdr:cNvPr id="4" name="WordArt 6">
          <a:extLst>
            <a:ext uri="{FF2B5EF4-FFF2-40B4-BE49-F238E27FC236}">
              <a16:creationId xmlns:a16="http://schemas.microsoft.com/office/drawing/2014/main" id="{049E686E-EA89-4A34-9EE8-3EEDE3F94D58}"/>
            </a:ext>
          </a:extLst>
        </xdr:cNvPr>
        <xdr:cNvSpPr txBox="1">
          <a:spLocks/>
        </xdr:cNvSpPr>
      </xdr:nvSpPr>
      <xdr:spPr bwMode="auto">
        <a:xfrm>
          <a:off x="3776980" y="8191500"/>
          <a:ext cx="2786380" cy="195580"/>
        </a:xfrm>
        <a:prstGeom prst="rect">
          <a:avLst/>
        </a:prstGeom>
      </xdr:spPr>
      <xdr:txBody>
        <a:bodyPr wrap="square" lIns="0" tIns="0" rIns="0" bIns="0" numCol="1" fromWordArt="1">
          <a:prstTxWarp prst="textPlain">
            <a:avLst>
              <a:gd name="adj" fmla="val 50000"/>
            </a:avLst>
          </a:prstTxWarp>
          <a:noAutofit/>
        </a:bodyPr>
        <a:lstStyle/>
        <a:p>
          <a:pPr marL="609600" algn="just">
            <a:spcAft>
              <a:spcPts val="0"/>
            </a:spcAft>
          </a:pPr>
          <a:r>
            <a:rPr lang="ja-JP" altLang="en-US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Ｐゴシック" panose="020B0600070205080204" pitchFamily="50" charset="-128"/>
              <a:ea typeface="HGP創英角ｺﾞｼｯｸUB" panose="020B0900000000000000" pitchFamily="50" charset="-128"/>
              <a:cs typeface="ＭＳ Ｐゴシック" panose="020B0600070205080204" pitchFamily="50" charset="-128"/>
            </a:rPr>
            <a:t>歩数計を使わなかった場合の歩数計算</a:t>
          </a:r>
          <a:endParaRPr lang="ja-JP" sz="10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457200</xdr:colOff>
      <xdr:row>53</xdr:row>
      <xdr:rowOff>76200</xdr:rowOff>
    </xdr:from>
    <xdr:to>
      <xdr:col>15</xdr:col>
      <xdr:colOff>502920</xdr:colOff>
      <xdr:row>63</xdr:row>
      <xdr:rowOff>7620</xdr:rowOff>
    </xdr:to>
    <xdr:sp macro="" textlink="">
      <xdr:nvSpPr>
        <xdr:cNvPr id="5" name="角丸四角形 17">
          <a:extLst>
            <a:ext uri="{FF2B5EF4-FFF2-40B4-BE49-F238E27FC236}">
              <a16:creationId xmlns:a16="http://schemas.microsoft.com/office/drawing/2014/main" id="{C32C2DD6-E0C5-4B7D-A974-328D7B5AB299}"/>
            </a:ext>
          </a:extLst>
        </xdr:cNvPr>
        <xdr:cNvSpPr/>
      </xdr:nvSpPr>
      <xdr:spPr>
        <a:xfrm>
          <a:off x="3746500" y="8521700"/>
          <a:ext cx="2954020" cy="1963420"/>
        </a:xfrm>
        <a:prstGeom prst="roundRect">
          <a:avLst/>
        </a:prstGeom>
        <a:noFill/>
        <a:ln w="28575">
          <a:solidFill>
            <a:schemeClr val="accent5">
              <a:lumMod val="40000"/>
              <a:lumOff val="60000"/>
            </a:schemeClr>
          </a:solidFill>
        </a:ln>
        <a:effectLst>
          <a:glow rad="635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75000"/>
            </a:lnSpc>
            <a:spcAft>
              <a:spcPts val="0"/>
            </a:spcAft>
          </a:pPr>
          <a:r>
            <a:rPr lang="ja-JP" altLang="en-US" sz="1100" b="1" kern="100" cap="none" spc="0">
              <a:ln w="22225">
                <a:noFill/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</a:effectLst>
              <a:latin typeface="Century" panose="02040604050505020304" pitchFamily="18" charset="0"/>
              <a:ea typeface="Meiryo UI" panose="020B0604030504040204" pitchFamily="50" charset="-128"/>
              <a:cs typeface="Times New Roman" panose="02020603050405020304" pitchFamily="18" charset="0"/>
            </a:rPr>
            <a:t>　</a:t>
          </a:r>
          <a:endParaRPr lang="ja-JP" sz="1100" b="1" kern="100" cap="none" spc="0">
            <a:ln w="22225">
              <a:noFill/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>
              <a:glow rad="63500">
                <a:schemeClr val="accent1">
                  <a:satMod val="175000"/>
                  <a:alpha val="40000"/>
                </a:schemeClr>
              </a:glow>
            </a:effectLst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228600</xdr:colOff>
      <xdr:row>59</xdr:row>
      <xdr:rowOff>182880</xdr:rowOff>
    </xdr:from>
    <xdr:to>
      <xdr:col>13</xdr:col>
      <xdr:colOff>259080</xdr:colOff>
      <xdr:row>59</xdr:row>
      <xdr:rowOff>182880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A99B40EA-215A-4600-B437-86895CF27C12}"/>
            </a:ext>
          </a:extLst>
        </xdr:cNvPr>
        <xdr:cNvCxnSpPr/>
      </xdr:nvCxnSpPr>
      <xdr:spPr>
        <a:xfrm>
          <a:off x="4152900" y="9847580"/>
          <a:ext cx="13957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7454</xdr:colOff>
      <xdr:row>42</xdr:row>
      <xdr:rowOff>43402</xdr:rowOff>
    </xdr:from>
    <xdr:to>
      <xdr:col>3</xdr:col>
      <xdr:colOff>138602</xdr:colOff>
      <xdr:row>44</xdr:row>
      <xdr:rowOff>140748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ADC35CC-8ED0-CDDA-BDF3-804E387F4B96}"/>
            </a:ext>
          </a:extLst>
        </xdr:cNvPr>
        <xdr:cNvSpPr/>
      </xdr:nvSpPr>
      <xdr:spPr>
        <a:xfrm rot="20851127">
          <a:off x="178904" y="9539827"/>
          <a:ext cx="912198" cy="344996"/>
        </a:xfrm>
        <a:prstGeom prst="ellipse">
          <a:avLst/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50">
              <a:solidFill>
                <a:srgbClr val="CC00CC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新企画</a:t>
          </a:r>
        </a:p>
      </xdr:txBody>
    </xdr:sp>
    <xdr:clientData/>
  </xdr:twoCellAnchor>
  <xdr:twoCellAnchor editAs="oneCell">
    <xdr:from>
      <xdr:col>12</xdr:col>
      <xdr:colOff>42334</xdr:colOff>
      <xdr:row>32</xdr:row>
      <xdr:rowOff>63500</xdr:rowOff>
    </xdr:from>
    <xdr:to>
      <xdr:col>14</xdr:col>
      <xdr:colOff>260007</xdr:colOff>
      <xdr:row>35</xdr:row>
      <xdr:rowOff>217673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D2DA44D-0597-8684-0158-5A632BA41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1" y="7990417"/>
          <a:ext cx="1022006" cy="1022006"/>
        </a:xfrm>
        <a:prstGeom prst="rect">
          <a:avLst/>
        </a:prstGeom>
      </xdr:spPr>
    </xdr:pic>
    <xdr:clientData/>
  </xdr:twoCellAnchor>
  <xdr:twoCellAnchor>
    <xdr:from>
      <xdr:col>14</xdr:col>
      <xdr:colOff>634999</xdr:colOff>
      <xdr:row>32</xdr:row>
      <xdr:rowOff>158750</xdr:rowOff>
    </xdr:from>
    <xdr:to>
      <xdr:col>15</xdr:col>
      <xdr:colOff>740832</xdr:colOff>
      <xdr:row>35</xdr:row>
      <xdr:rowOff>23374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79579A3D-FD18-2AD6-3BE4-133A7A3F5F3C}"/>
            </a:ext>
          </a:extLst>
        </xdr:cNvPr>
        <xdr:cNvSpPr/>
      </xdr:nvSpPr>
      <xdr:spPr>
        <a:xfrm>
          <a:off x="7492999" y="8085667"/>
          <a:ext cx="994833" cy="732457"/>
        </a:xfrm>
        <a:prstGeom prst="wedgeRoundRectCallout">
          <a:avLst>
            <a:gd name="adj1" fmla="val -78227"/>
            <a:gd name="adj2" fmla="val 58215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100">
              <a:solidFill>
                <a:srgbClr val="002060"/>
              </a:solidFill>
            </a:rPr>
            <a:t>Forms</a:t>
          </a:r>
          <a:r>
            <a:rPr kumimoji="1" lang="ja-JP" altLang="en-US" sz="1100">
              <a:solidFill>
                <a:srgbClr val="002060"/>
              </a:solidFill>
            </a:rPr>
            <a:t>の</a:t>
          </a:r>
          <a:endParaRPr kumimoji="1" lang="en-US" altLang="ja-JP" sz="1100">
            <a:solidFill>
              <a:srgbClr val="002060"/>
            </a:solidFill>
          </a:endParaRPr>
        </a:p>
        <a:p>
          <a:pPr algn="ctr"/>
          <a:r>
            <a:rPr kumimoji="1" lang="ja-JP" altLang="en-US" sz="1100">
              <a:solidFill>
                <a:srgbClr val="002060"/>
              </a:solidFill>
            </a:rPr>
            <a:t>回答も必須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2780BF-6852-46D2-A09C-B3300DB33373}" name="テーブル18" displayName="テーブル18" ref="E1:E5" totalsRowShown="0" headerRowDxfId="17">
  <autoFilter ref="E1:E5" xr:uid="{D1571793-33E9-4790-8A44-4B1F715A80EC}"/>
  <tableColumns count="1">
    <tableColumn id="1" xr3:uid="{C60FF17D-C3F9-48C5-8C5C-D607C5FD2A8A}" name="日油商事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3308AF3-0110-42B3-9335-3B900A63D018}" name="テーブル7" displayName="テーブル7" ref="B1:B17" totalsRowShown="0" headerRowDxfId="9" dataDxfId="8" tableBorderDxfId="7">
  <autoFilter ref="B1:B17" xr:uid="{960B45DB-14B1-4B21-894A-984EBB37349D}"/>
  <tableColumns count="1">
    <tableColumn id="1" xr3:uid="{E40D38F5-1C6A-468C-BB85-9B47F76F6B9B}" name="会社名" dataDxfId="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2917110-E369-489E-91EB-41590D82B446}" name="テーブル10" displayName="テーブル10" ref="D1:D11" totalsRowShown="0" headerRowDxfId="5" dataDxfId="4" tableBorderDxfId="3">
  <autoFilter ref="D1:D11" xr:uid="{C05F0617-8213-4051-BF85-7EBD8284D150}"/>
  <tableColumns count="1">
    <tableColumn id="1" xr3:uid="{50C8696C-7697-4FFB-88CF-88D67DA8874F}" name="日油" dataDxfId="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853274B-05E4-4982-A2F1-75B72792DB21}" name="その他" displayName="その他" ref="R1:R3" totalsRowShown="0" headerRowDxfId="1">
  <autoFilter ref="R1:R3" xr:uid="{8853274B-05E4-4982-A2F1-75B72792DB21}"/>
  <tableColumns count="1">
    <tableColumn id="1" xr3:uid="{4C7921DB-7884-4985-A3EA-08DED6077204}" name="その他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8D23F0-DCA9-423E-8905-78D341922829}" name="テーブル19" displayName="テーブル19" ref="F1:F5" totalsRowShown="0" headerRowDxfId="16">
  <autoFilter ref="F1:F5" xr:uid="{2BFBCA8B-10D2-40D1-B905-E1B99966AC65}"/>
  <tableColumns count="1">
    <tableColumn id="1" xr3:uid="{8CF4B78F-FD01-44F4-B108-8614E5503D0F}" name="ニチユ物流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A7FAA0-3000-4F7B-A8A8-A0858FC7455A}" name="テーブル20" displayName="テーブル20" ref="J1:J4" totalsRowShown="0" headerRowDxfId="15">
  <autoFilter ref="J1:J4" xr:uid="{CAB5B336-3709-4432-8B87-F5F60031E262}"/>
  <tableColumns count="1">
    <tableColumn id="1" xr3:uid="{B850BA14-DE36-43A2-A471-297A9E21F499}" name="ニチユ・テクノ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769865-EA0E-4052-B689-1A190E6EA93C}" name="テーブル21" displayName="テーブル21" ref="O1:O3" totalsRowShown="0" headerRowDxfId="14">
  <autoFilter ref="O1:O3" xr:uid="{0B2FEA4D-1375-4567-BA8B-55ED38006FCB}"/>
  <tableColumns count="1">
    <tableColumn id="1" xr3:uid="{92FEF5A2-7F7D-49FE-9E76-76A93157C7DD}" name="昭和金属工業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AFA005-4F05-41CC-A832-B5A08D8B1E33}" name="記号" displayName="記号" ref="A1:A17" totalsRowShown="0">
  <autoFilter ref="A1:A17" xr:uid="{592AA08F-2B4B-4429-84CA-97ADD3A5E939}"/>
  <tableColumns count="1">
    <tableColumn id="1" xr3:uid="{969570B1-8A70-4582-8FF3-4ACC5AD6753C}" name="記号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E75B02-11F9-49B7-9873-60284F9C1CAF}" name="テーブル23" displayName="テーブル23" ref="I1:I4" totalsRowShown="0" headerRowDxfId="13">
  <autoFilter ref="I1:I4" xr:uid="{824C83B9-FCC4-4207-8982-A4BE7CA60B8C}"/>
  <tableColumns count="1">
    <tableColumn id="1" xr3:uid="{FF4DED21-3EB9-48E9-B720-359BEF422B81}" name="日油労働組合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F283EE-C96C-4C55-9C12-4058452E758B}" name="テーブル1" displayName="テーブル1" ref="K1:K4" totalsRowShown="0" headerRowDxfId="12">
  <autoFilter ref="K1:K4" xr:uid="{65C2AB5F-B45C-41B0-AD85-DAB23A9967E3}"/>
  <tableColumns count="1">
    <tableColumn id="1" xr3:uid="{76B06994-813B-4879-BF05-E5DD58DD79C1}" name="日本工機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E86FD3-8147-4A8B-88DA-80D2D18FADA2}" name="テーブル2" displayName="テーブル2" ref="G1:G4" totalsRowShown="0" headerRowDxfId="11">
  <autoFilter ref="G1:G4" xr:uid="{C7893231-6323-4E9D-BF13-950D0BA51670}"/>
  <tableColumns count="1">
    <tableColumn id="1" xr3:uid="{D4E79393-FEC2-455E-ADBD-8B85AF422B02}" name="日油技研工業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661AE18-39B9-416C-B62B-9429804ECA8A}" name="テーブル3" displayName="テーブル3" ref="L1:L3" totalsRowShown="0" headerRowDxfId="10">
  <autoFilter ref="L1:L3" xr:uid="{23EFEE1E-A77F-4B32-943F-96A2A8988623}"/>
  <tableColumns count="1">
    <tableColumn id="1" xr3:uid="{0E303676-F41B-4E18-82F1-7F60FCE6E9D2}" name="NOFメタルコーティング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65"/>
  <sheetViews>
    <sheetView tabSelected="1" zoomScale="90" zoomScaleNormal="90" workbookViewId="0">
      <selection activeCell="C4" sqref="C4:D4"/>
    </sheetView>
  </sheetViews>
  <sheetFormatPr defaultRowHeight="18.75"/>
  <cols>
    <col min="1" max="1" width="2.25" customWidth="1"/>
    <col min="2" max="2" width="3" customWidth="1"/>
    <col min="3" max="3" width="7.25" customWidth="1"/>
    <col min="4" max="4" width="4.25" customWidth="1"/>
    <col min="5" max="6" width="11.625" customWidth="1"/>
    <col min="7" max="7" width="1.875" customWidth="1"/>
    <col min="8" max="8" width="7.5" customWidth="1"/>
    <col min="9" max="9" width="4.25" customWidth="1"/>
    <col min="10" max="11" width="11.625" customWidth="1"/>
    <col min="12" max="12" width="2.25" customWidth="1"/>
    <col min="13" max="13" width="7.375" customWidth="1"/>
    <col min="14" max="14" width="3.125" customWidth="1"/>
    <col min="15" max="16" width="11.625" customWidth="1"/>
  </cols>
  <sheetData>
    <row r="1" spans="3:16">
      <c r="C1" s="56" t="s">
        <v>86</v>
      </c>
    </row>
    <row r="3" spans="3:16">
      <c r="C3" s="103" t="s">
        <v>0</v>
      </c>
      <c r="D3" s="103"/>
      <c r="E3" s="1" t="s">
        <v>1</v>
      </c>
      <c r="F3" s="97" t="s">
        <v>2</v>
      </c>
      <c r="G3" s="98"/>
      <c r="H3" s="98"/>
      <c r="I3" s="99"/>
      <c r="J3" s="1" t="s">
        <v>3</v>
      </c>
      <c r="K3" s="1" t="s">
        <v>4</v>
      </c>
      <c r="L3" s="103" t="s">
        <v>5</v>
      </c>
      <c r="M3" s="103"/>
      <c r="N3" s="103"/>
      <c r="O3" s="103"/>
      <c r="P3" s="103"/>
    </row>
    <row r="4" spans="3:16" ht="48.95" customHeight="1">
      <c r="C4" s="105"/>
      <c r="D4" s="105"/>
      <c r="E4" s="58"/>
      <c r="F4" s="100"/>
      <c r="G4" s="101"/>
      <c r="H4" s="101"/>
      <c r="I4" s="102"/>
      <c r="J4" s="59"/>
      <c r="K4" s="59"/>
      <c r="L4" s="104"/>
      <c r="M4" s="104"/>
      <c r="N4" s="104"/>
      <c r="O4" s="104"/>
      <c r="P4" s="104"/>
    </row>
    <row r="5" spans="3:16" ht="8.1" customHeight="1"/>
    <row r="6" spans="3:16">
      <c r="C6" s="6" t="s">
        <v>45</v>
      </c>
      <c r="D6" s="7"/>
      <c r="E6" s="7"/>
      <c r="F6" s="7"/>
      <c r="G6" s="7"/>
      <c r="H6" s="7"/>
      <c r="I6" s="7"/>
      <c r="J6" s="7"/>
      <c r="K6" s="8"/>
      <c r="L6" s="8"/>
      <c r="M6" s="76" t="s">
        <v>95</v>
      </c>
      <c r="N6" s="76"/>
      <c r="O6" s="76"/>
      <c r="P6" s="76"/>
    </row>
    <row r="7" spans="3:16" ht="21.6" customHeight="1">
      <c r="C7" s="8"/>
      <c r="D7" s="8"/>
      <c r="E7" s="8"/>
      <c r="F7" s="8"/>
      <c r="G7" s="8"/>
      <c r="H7" s="8"/>
      <c r="I7" s="8"/>
      <c r="J7" s="8"/>
      <c r="K7" s="8"/>
      <c r="L7" s="8"/>
      <c r="M7" s="77"/>
      <c r="N7" s="77"/>
      <c r="O7" s="77"/>
      <c r="P7" s="77"/>
    </row>
    <row r="8" spans="3:16">
      <c r="C8" s="78">
        <f>C9</f>
        <v>46296</v>
      </c>
      <c r="D8" s="79"/>
      <c r="E8" s="60" t="s">
        <v>46</v>
      </c>
      <c r="F8" s="60" t="s">
        <v>47</v>
      </c>
      <c r="G8" s="61"/>
      <c r="H8" s="78">
        <f>H9</f>
        <v>46316</v>
      </c>
      <c r="I8" s="79"/>
      <c r="J8" s="60" t="s">
        <v>48</v>
      </c>
      <c r="K8" s="60" t="s">
        <v>47</v>
      </c>
      <c r="L8" s="61"/>
      <c r="M8" s="78">
        <f>M9</f>
        <v>46336</v>
      </c>
      <c r="N8" s="79"/>
      <c r="O8" s="60" t="s">
        <v>46</v>
      </c>
      <c r="P8" s="60" t="s">
        <v>47</v>
      </c>
    </row>
    <row r="9" spans="3:16">
      <c r="C9" s="62">
        <v>46296</v>
      </c>
      <c r="D9" s="10" t="str">
        <f t="shared" ref="D9:D28" si="0">IF(WEEKDAY(C9)=1,"日",IF(WEEKDAY(C9)=2,"月",IF(WEEKDAY(C9)=3,"火",IF(WEEKDAY(C9)=4,"水",IF(WEEKDAY(C9)=5,"木",IF(WEEKDAY(C9)=6,"金","土"))))))</f>
        <v>木</v>
      </c>
      <c r="E9" s="63"/>
      <c r="F9" s="64" t="str">
        <f>IF(E9="","　",E9)</f>
        <v>　</v>
      </c>
      <c r="G9" s="65"/>
      <c r="H9" s="62">
        <v>46316</v>
      </c>
      <c r="I9" s="10" t="str">
        <f t="shared" ref="I9:I28" si="1">IF(WEEKDAY(H9)=1,"日",IF(WEEKDAY(H9)=2,"月",IF(WEEKDAY(H9)=3,"火",IF(WEEKDAY(H9)=4,"水",IF(WEEKDAY(H9)=5,"木",IF(WEEKDAY(H9)=6,"金","土"))))))</f>
        <v>水</v>
      </c>
      <c r="J9" s="63"/>
      <c r="K9" s="66" t="str">
        <f>IF(J9="","　",SUM(E$9:E$28,J$9:J9))</f>
        <v>　</v>
      </c>
      <c r="L9" s="65"/>
      <c r="M9" s="62">
        <v>46336</v>
      </c>
      <c r="N9" s="10" t="str">
        <f t="shared" ref="N9:N28" si="2">IF(WEEKDAY(M9)=1,"日",IF(WEEKDAY(M9)=2,"月",IF(WEEKDAY(M9)=3,"火",IF(WEEKDAY(M9)=4,"水",IF(WEEKDAY(M9)=5,"木",IF(WEEKDAY(M9)=6,"金","土"))))))</f>
        <v>火</v>
      </c>
      <c r="O9" s="63"/>
      <c r="P9" s="66" t="str">
        <f>IF(O9="","　",SUM(E$9:E$28,J$9:J$28,O$9:O9))</f>
        <v>　</v>
      </c>
    </row>
    <row r="10" spans="3:16">
      <c r="C10" s="62">
        <v>46297</v>
      </c>
      <c r="D10" s="10" t="str">
        <f t="shared" si="0"/>
        <v>金</v>
      </c>
      <c r="E10" s="63"/>
      <c r="F10" s="64" t="str">
        <f>IF(E10="","　",SUM(E$9:E10))</f>
        <v>　</v>
      </c>
      <c r="G10" s="65"/>
      <c r="H10" s="62">
        <v>46317</v>
      </c>
      <c r="I10" s="10" t="str">
        <f t="shared" si="1"/>
        <v>木</v>
      </c>
      <c r="J10" s="63"/>
      <c r="K10" s="66" t="str">
        <f>IF(J10="","　",SUM(E$9:E$28,J$9:J10))</f>
        <v>　</v>
      </c>
      <c r="L10" s="65"/>
      <c r="M10" s="62">
        <v>46337</v>
      </c>
      <c r="N10" s="10" t="str">
        <f t="shared" si="2"/>
        <v>水</v>
      </c>
      <c r="O10" s="63"/>
      <c r="P10" s="66" t="str">
        <f>IF(O10="","　",SUM(E$9:E$28,J$9:J$28,O$9:O10))</f>
        <v>　</v>
      </c>
    </row>
    <row r="11" spans="3:16">
      <c r="C11" s="62">
        <v>46298</v>
      </c>
      <c r="D11" s="10" t="str">
        <f t="shared" si="0"/>
        <v>土</v>
      </c>
      <c r="E11" s="63"/>
      <c r="F11" s="64" t="str">
        <f>IF(E11="","　",SUM(E$9:E11))</f>
        <v>　</v>
      </c>
      <c r="G11" s="65"/>
      <c r="H11" s="62">
        <v>46318</v>
      </c>
      <c r="I11" s="10" t="str">
        <f t="shared" si="1"/>
        <v>金</v>
      </c>
      <c r="J11" s="63"/>
      <c r="K11" s="66" t="str">
        <f>IF(J11="","　",SUM(E$9:E$28,J$9:J11))</f>
        <v>　</v>
      </c>
      <c r="L11" s="65"/>
      <c r="M11" s="62">
        <v>46338</v>
      </c>
      <c r="N11" s="10" t="str">
        <f t="shared" si="2"/>
        <v>木</v>
      </c>
      <c r="O11" s="63"/>
      <c r="P11" s="66" t="str">
        <f>IF(O11="","　",SUM(E$9:E$28,J$9:J$28,O$9:O11))</f>
        <v>　</v>
      </c>
    </row>
    <row r="12" spans="3:16">
      <c r="C12" s="62">
        <v>46299</v>
      </c>
      <c r="D12" s="10" t="str">
        <f t="shared" si="0"/>
        <v>日</v>
      </c>
      <c r="E12" s="63"/>
      <c r="F12" s="64" t="str">
        <f>IF(E12="","　",SUM(E$9:E12))</f>
        <v>　</v>
      </c>
      <c r="G12" s="65"/>
      <c r="H12" s="62">
        <v>46319</v>
      </c>
      <c r="I12" s="10" t="str">
        <f t="shared" si="1"/>
        <v>土</v>
      </c>
      <c r="J12" s="63"/>
      <c r="K12" s="66" t="str">
        <f>IF(J12="","　",SUM(E$9:E$28,J$9:J12))</f>
        <v>　</v>
      </c>
      <c r="L12" s="65"/>
      <c r="M12" s="62">
        <v>46339</v>
      </c>
      <c r="N12" s="10" t="str">
        <f t="shared" si="2"/>
        <v>金</v>
      </c>
      <c r="O12" s="63"/>
      <c r="P12" s="66" t="str">
        <f>IF(O12="","　",SUM(E$9:E$28,J$9:J$28,O$9:O12))</f>
        <v>　</v>
      </c>
    </row>
    <row r="13" spans="3:16">
      <c r="C13" s="62">
        <v>46300</v>
      </c>
      <c r="D13" s="10" t="str">
        <f t="shared" si="0"/>
        <v>月</v>
      </c>
      <c r="E13" s="63"/>
      <c r="F13" s="64" t="str">
        <f>IF(E13="","　",SUM(E$9:E13))</f>
        <v>　</v>
      </c>
      <c r="G13" s="65"/>
      <c r="H13" s="62">
        <v>46320</v>
      </c>
      <c r="I13" s="10" t="str">
        <f t="shared" si="1"/>
        <v>日</v>
      </c>
      <c r="J13" s="63"/>
      <c r="K13" s="66" t="str">
        <f>IF(J13="","　",SUM(E$9:E$28,J$9:J13))</f>
        <v>　</v>
      </c>
      <c r="L13" s="65"/>
      <c r="M13" s="62">
        <v>46340</v>
      </c>
      <c r="N13" s="10" t="str">
        <f t="shared" si="2"/>
        <v>土</v>
      </c>
      <c r="O13" s="63"/>
      <c r="P13" s="66" t="str">
        <f>IF(O13="","　",SUM(E$9:E$28,J$9:J$28,O$9:O13))</f>
        <v>　</v>
      </c>
    </row>
    <row r="14" spans="3:16">
      <c r="C14" s="62">
        <v>46301</v>
      </c>
      <c r="D14" s="10" t="str">
        <f t="shared" si="0"/>
        <v>火</v>
      </c>
      <c r="E14" s="63"/>
      <c r="F14" s="64" t="str">
        <f>IF(E14="","　",SUM(E$9:E14))</f>
        <v>　</v>
      </c>
      <c r="G14" s="65"/>
      <c r="H14" s="62">
        <v>46321</v>
      </c>
      <c r="I14" s="10" t="str">
        <f t="shared" si="1"/>
        <v>月</v>
      </c>
      <c r="J14" s="63"/>
      <c r="K14" s="66" t="str">
        <f>IF(J14="","　",SUM(E$9:E$28,J$9:J14))</f>
        <v>　</v>
      </c>
      <c r="L14" s="65"/>
      <c r="M14" s="62">
        <v>46341</v>
      </c>
      <c r="N14" s="10" t="str">
        <f t="shared" si="2"/>
        <v>日</v>
      </c>
      <c r="O14" s="63"/>
      <c r="P14" s="66" t="str">
        <f>IF(O14="","　",SUM(E$9:E$28,J$9:J$28,O$9:O14))</f>
        <v>　</v>
      </c>
    </row>
    <row r="15" spans="3:16">
      <c r="C15" s="62">
        <v>46302</v>
      </c>
      <c r="D15" s="10" t="str">
        <f t="shared" si="0"/>
        <v>水</v>
      </c>
      <c r="E15" s="63"/>
      <c r="F15" s="64" t="str">
        <f>IF(E15="","　",SUM(E$9:E15))</f>
        <v>　</v>
      </c>
      <c r="G15" s="65"/>
      <c r="H15" s="62">
        <v>46322</v>
      </c>
      <c r="I15" s="10" t="str">
        <f t="shared" si="1"/>
        <v>火</v>
      </c>
      <c r="J15" s="63"/>
      <c r="K15" s="66" t="str">
        <f>IF(J15="","　",SUM(E$9:E$28,J$9:J15))</f>
        <v>　</v>
      </c>
      <c r="L15" s="65"/>
      <c r="M15" s="62">
        <v>46342</v>
      </c>
      <c r="N15" s="10" t="str">
        <f t="shared" si="2"/>
        <v>月</v>
      </c>
      <c r="O15" s="63"/>
      <c r="P15" s="66" t="str">
        <f>IF(O15="","　",SUM(E$9:E$28,J$9:J$28,O$9:O15))</f>
        <v>　</v>
      </c>
    </row>
    <row r="16" spans="3:16">
      <c r="C16" s="62">
        <v>46303</v>
      </c>
      <c r="D16" s="10" t="str">
        <f t="shared" si="0"/>
        <v>木</v>
      </c>
      <c r="E16" s="63"/>
      <c r="F16" s="64" t="str">
        <f>IF(E16="","　",SUM(E$9:E16))</f>
        <v>　</v>
      </c>
      <c r="G16" s="65"/>
      <c r="H16" s="62">
        <v>46323</v>
      </c>
      <c r="I16" s="10" t="str">
        <f t="shared" si="1"/>
        <v>水</v>
      </c>
      <c r="J16" s="63"/>
      <c r="K16" s="66" t="str">
        <f>IF(J16="","　",SUM(E$9:E$28,J$9:J16))</f>
        <v>　</v>
      </c>
      <c r="L16" s="65"/>
      <c r="M16" s="62">
        <v>46343</v>
      </c>
      <c r="N16" s="10" t="str">
        <f t="shared" si="2"/>
        <v>火</v>
      </c>
      <c r="O16" s="63"/>
      <c r="P16" s="66" t="str">
        <f>IF(O16="","　",SUM(E$9:E$28,J$9:J$28,O$9:O16))</f>
        <v>　</v>
      </c>
    </row>
    <row r="17" spans="3:16">
      <c r="C17" s="62">
        <v>46304</v>
      </c>
      <c r="D17" s="10" t="str">
        <f t="shared" si="0"/>
        <v>金</v>
      </c>
      <c r="E17" s="63"/>
      <c r="F17" s="64" t="str">
        <f>IF(E17="","　",SUM(E$9:E17))</f>
        <v>　</v>
      </c>
      <c r="G17" s="65"/>
      <c r="H17" s="62">
        <v>46324</v>
      </c>
      <c r="I17" s="10" t="str">
        <f t="shared" si="1"/>
        <v>木</v>
      </c>
      <c r="J17" s="63"/>
      <c r="K17" s="66" t="str">
        <f>IF(J17="","　",SUM(E$9:E$28,J$9:J17))</f>
        <v>　</v>
      </c>
      <c r="L17" s="65"/>
      <c r="M17" s="62">
        <v>46344</v>
      </c>
      <c r="N17" s="10" t="str">
        <f t="shared" si="2"/>
        <v>水</v>
      </c>
      <c r="O17" s="63"/>
      <c r="P17" s="66" t="str">
        <f>IF(O17="","　",SUM(E$9:E$28,J$9:J$28,O$9:O17))</f>
        <v>　</v>
      </c>
    </row>
    <row r="18" spans="3:16">
      <c r="C18" s="62">
        <v>46305</v>
      </c>
      <c r="D18" s="10" t="str">
        <f t="shared" si="0"/>
        <v>土</v>
      </c>
      <c r="E18" s="63"/>
      <c r="F18" s="64" t="str">
        <f>IF(E18="","　",SUM(E$9:E18))</f>
        <v>　</v>
      </c>
      <c r="G18" s="65"/>
      <c r="H18" s="62">
        <v>46325</v>
      </c>
      <c r="I18" s="10" t="str">
        <f t="shared" si="1"/>
        <v>金</v>
      </c>
      <c r="J18" s="63"/>
      <c r="K18" s="66" t="str">
        <f>IF(J18="","　",SUM(E$9:E$28,J$9:J18))</f>
        <v>　</v>
      </c>
      <c r="L18" s="65"/>
      <c r="M18" s="62">
        <v>46345</v>
      </c>
      <c r="N18" s="10" t="str">
        <f t="shared" si="2"/>
        <v>木</v>
      </c>
      <c r="O18" s="63"/>
      <c r="P18" s="66" t="str">
        <f>IF(O18="","　",SUM(E$9:E$28,J$9:J$28,O$9:O18))</f>
        <v>　</v>
      </c>
    </row>
    <row r="19" spans="3:16">
      <c r="C19" s="62">
        <v>46306</v>
      </c>
      <c r="D19" s="10" t="str">
        <f t="shared" si="0"/>
        <v>日</v>
      </c>
      <c r="E19" s="63"/>
      <c r="F19" s="64" t="str">
        <f>IF(E19="","　",SUM(E$9:E19))</f>
        <v>　</v>
      </c>
      <c r="G19" s="65"/>
      <c r="H19" s="62">
        <v>46326</v>
      </c>
      <c r="I19" s="10" t="str">
        <f t="shared" si="1"/>
        <v>土</v>
      </c>
      <c r="J19" s="63"/>
      <c r="K19" s="66" t="str">
        <f>IF(J19="","　",SUM(E$9:E$28,J$9:J19))</f>
        <v>　</v>
      </c>
      <c r="L19" s="65"/>
      <c r="M19" s="62">
        <v>46346</v>
      </c>
      <c r="N19" s="10" t="str">
        <f t="shared" si="2"/>
        <v>金</v>
      </c>
      <c r="O19" s="63"/>
      <c r="P19" s="66" t="str">
        <f>IF(O19="","　",SUM(E$9:E$28,J$9:J$28,O$9:O19))</f>
        <v>　</v>
      </c>
    </row>
    <row r="20" spans="3:16">
      <c r="C20" s="62">
        <v>46307</v>
      </c>
      <c r="D20" s="10" t="str">
        <f t="shared" si="0"/>
        <v>月</v>
      </c>
      <c r="E20" s="63"/>
      <c r="F20" s="64" t="str">
        <f>IF(E20="","　",SUM(E$9:E20))</f>
        <v>　</v>
      </c>
      <c r="G20" s="65"/>
      <c r="H20" s="62">
        <v>46327</v>
      </c>
      <c r="I20" s="10" t="str">
        <f t="shared" si="1"/>
        <v>日</v>
      </c>
      <c r="J20" s="63"/>
      <c r="K20" s="66" t="str">
        <f>IF(J20="","　",SUM(E$9:E$28,J$9:J20))</f>
        <v>　</v>
      </c>
      <c r="L20" s="65"/>
      <c r="M20" s="62">
        <v>46347</v>
      </c>
      <c r="N20" s="10" t="str">
        <f t="shared" si="2"/>
        <v>土</v>
      </c>
      <c r="O20" s="63"/>
      <c r="P20" s="66" t="str">
        <f>IF(O20="","　",SUM(E$9:E$28,J$9:J$28,O$9:O20))</f>
        <v>　</v>
      </c>
    </row>
    <row r="21" spans="3:16">
      <c r="C21" s="62">
        <v>46308</v>
      </c>
      <c r="D21" s="10" t="str">
        <f t="shared" si="0"/>
        <v>火</v>
      </c>
      <c r="E21" s="63"/>
      <c r="F21" s="64" t="str">
        <f>IF(E21="","　",SUM(E$9:E21))</f>
        <v>　</v>
      </c>
      <c r="G21" s="65"/>
      <c r="H21" s="62">
        <v>46328</v>
      </c>
      <c r="I21" s="10" t="str">
        <f t="shared" si="1"/>
        <v>月</v>
      </c>
      <c r="J21" s="63"/>
      <c r="K21" s="66" t="str">
        <f>IF(J21="","　",SUM(E$9:E$28,J$9:J21))</f>
        <v>　</v>
      </c>
      <c r="L21" s="65"/>
      <c r="M21" s="62">
        <v>46348</v>
      </c>
      <c r="N21" s="10" t="str">
        <f t="shared" si="2"/>
        <v>日</v>
      </c>
      <c r="O21" s="63"/>
      <c r="P21" s="66" t="str">
        <f>IF(O21="","　",SUM(E$9:E$28,J$9:J$28,O$9:O21))</f>
        <v>　</v>
      </c>
    </row>
    <row r="22" spans="3:16">
      <c r="C22" s="62">
        <v>46309</v>
      </c>
      <c r="D22" s="10" t="str">
        <f t="shared" si="0"/>
        <v>水</v>
      </c>
      <c r="E22" s="63"/>
      <c r="F22" s="64" t="str">
        <f>IF(E22="","　",SUM(E$9:E22))</f>
        <v>　</v>
      </c>
      <c r="G22" s="65"/>
      <c r="H22" s="62">
        <v>46329</v>
      </c>
      <c r="I22" s="10" t="str">
        <f t="shared" si="1"/>
        <v>火</v>
      </c>
      <c r="J22" s="63"/>
      <c r="K22" s="66" t="str">
        <f>IF(J22="","　",SUM(E$9:E$28,J$9:J22))</f>
        <v>　</v>
      </c>
      <c r="L22" s="65"/>
      <c r="M22" s="62">
        <v>46349</v>
      </c>
      <c r="N22" s="10" t="str">
        <f t="shared" si="2"/>
        <v>月</v>
      </c>
      <c r="O22" s="63"/>
      <c r="P22" s="66" t="str">
        <f>IF(O22="","　",SUM(E$9:E$28,J$9:J$28,O$9:O22))</f>
        <v>　</v>
      </c>
    </row>
    <row r="23" spans="3:16">
      <c r="C23" s="62">
        <v>46310</v>
      </c>
      <c r="D23" s="10" t="str">
        <f t="shared" si="0"/>
        <v>木</v>
      </c>
      <c r="E23" s="63"/>
      <c r="F23" s="64" t="str">
        <f>IF(E23="","　",SUM(E$9:E23))</f>
        <v>　</v>
      </c>
      <c r="G23" s="65"/>
      <c r="H23" s="62">
        <v>46330</v>
      </c>
      <c r="I23" s="10" t="str">
        <f t="shared" si="1"/>
        <v>水</v>
      </c>
      <c r="J23" s="63"/>
      <c r="K23" s="66" t="str">
        <f>IF(J23="","　",SUM(E$9:E$28,J$9:J23))</f>
        <v>　</v>
      </c>
      <c r="L23" s="65"/>
      <c r="M23" s="62">
        <v>46350</v>
      </c>
      <c r="N23" s="10" t="str">
        <f t="shared" si="2"/>
        <v>火</v>
      </c>
      <c r="O23" s="63"/>
      <c r="P23" s="66" t="str">
        <f>IF(O23="","　",SUM(E$9:E$28,J$9:J$28,O$9:O23))</f>
        <v>　</v>
      </c>
    </row>
    <row r="24" spans="3:16">
      <c r="C24" s="62">
        <v>46311</v>
      </c>
      <c r="D24" s="10" t="str">
        <f t="shared" si="0"/>
        <v>金</v>
      </c>
      <c r="E24" s="63"/>
      <c r="F24" s="64" t="str">
        <f>IF(E24="","　",SUM(E$9:E24))</f>
        <v>　</v>
      </c>
      <c r="G24" s="65"/>
      <c r="H24" s="62">
        <v>46331</v>
      </c>
      <c r="I24" s="10" t="str">
        <f t="shared" si="1"/>
        <v>木</v>
      </c>
      <c r="J24" s="63"/>
      <c r="K24" s="66" t="str">
        <f>IF(J24="","　",SUM(E$9:E$28,J$9:J24))</f>
        <v>　</v>
      </c>
      <c r="L24" s="65"/>
      <c r="M24" s="62">
        <v>46351</v>
      </c>
      <c r="N24" s="10" t="str">
        <f t="shared" si="2"/>
        <v>水</v>
      </c>
      <c r="O24" s="63"/>
      <c r="P24" s="66" t="str">
        <f>IF(O24="","　",SUM(E$9:E$28,J$9:J$28,O$9:O24))</f>
        <v>　</v>
      </c>
    </row>
    <row r="25" spans="3:16">
      <c r="C25" s="62">
        <v>46312</v>
      </c>
      <c r="D25" s="10" t="str">
        <f t="shared" si="0"/>
        <v>土</v>
      </c>
      <c r="E25" s="63"/>
      <c r="F25" s="64" t="str">
        <f>IF(E25="","　",SUM(E$9:E25))</f>
        <v>　</v>
      </c>
      <c r="G25" s="65"/>
      <c r="H25" s="62">
        <v>46332</v>
      </c>
      <c r="I25" s="10" t="str">
        <f t="shared" si="1"/>
        <v>金</v>
      </c>
      <c r="J25" s="63"/>
      <c r="K25" s="66" t="str">
        <f>IF(J25="","　",SUM(E$9:E$28,J$9:J25))</f>
        <v>　</v>
      </c>
      <c r="L25" s="65"/>
      <c r="M25" s="62">
        <v>46352</v>
      </c>
      <c r="N25" s="10" t="str">
        <f t="shared" si="2"/>
        <v>木</v>
      </c>
      <c r="O25" s="63"/>
      <c r="P25" s="66" t="str">
        <f>IF(O25="","　",SUM(E$9:E$28,J$9:J$28,O$9:O25))</f>
        <v>　</v>
      </c>
    </row>
    <row r="26" spans="3:16">
      <c r="C26" s="62">
        <v>46313</v>
      </c>
      <c r="D26" s="10" t="str">
        <f t="shared" si="0"/>
        <v>日</v>
      </c>
      <c r="E26" s="63"/>
      <c r="F26" s="64" t="str">
        <f>IF(E26="","　",SUM(E$9:E26))</f>
        <v>　</v>
      </c>
      <c r="G26" s="65"/>
      <c r="H26" s="62">
        <v>46333</v>
      </c>
      <c r="I26" s="10" t="str">
        <f t="shared" si="1"/>
        <v>土</v>
      </c>
      <c r="J26" s="63"/>
      <c r="K26" s="66" t="str">
        <f>IF(J26="","　",SUM(E$9:E$28,J$9:J26))</f>
        <v>　</v>
      </c>
      <c r="L26" s="65"/>
      <c r="M26" s="62">
        <v>46353</v>
      </c>
      <c r="N26" s="10" t="str">
        <f t="shared" si="2"/>
        <v>金</v>
      </c>
      <c r="O26" s="63"/>
      <c r="P26" s="66" t="str">
        <f>IF(O26="","　",SUM(E$9:E$28,J$9:J$28,O$9:O26))</f>
        <v>　</v>
      </c>
    </row>
    <row r="27" spans="3:16">
      <c r="C27" s="62">
        <v>46314</v>
      </c>
      <c r="D27" s="10" t="str">
        <f t="shared" si="0"/>
        <v>月</v>
      </c>
      <c r="E27" s="63"/>
      <c r="F27" s="64" t="str">
        <f>IF(E27="","　",SUM(E$9:E27))</f>
        <v>　</v>
      </c>
      <c r="G27" s="65"/>
      <c r="H27" s="62">
        <v>46334</v>
      </c>
      <c r="I27" s="10" t="str">
        <f t="shared" si="1"/>
        <v>日</v>
      </c>
      <c r="J27" s="63"/>
      <c r="K27" s="66" t="str">
        <f>IF(J27="","　",SUM(E$9:E$28,J$9:J27))</f>
        <v>　</v>
      </c>
      <c r="L27" s="65"/>
      <c r="M27" s="62">
        <v>46354</v>
      </c>
      <c r="N27" s="10" t="str">
        <f t="shared" si="2"/>
        <v>土</v>
      </c>
      <c r="O27" s="63"/>
      <c r="P27" s="66" t="str">
        <f>IF(O27="","　",SUM(E$9:E$28,J$9:J$28,O$9:O27))</f>
        <v>　</v>
      </c>
    </row>
    <row r="28" spans="3:16">
      <c r="C28" s="62">
        <v>46315</v>
      </c>
      <c r="D28" s="10" t="str">
        <f t="shared" si="0"/>
        <v>火</v>
      </c>
      <c r="E28" s="63"/>
      <c r="F28" s="64" t="str">
        <f>IF(E28="","　",SUM(E$9:E28))</f>
        <v>　</v>
      </c>
      <c r="G28" s="65"/>
      <c r="H28" s="62">
        <v>46335</v>
      </c>
      <c r="I28" s="10" t="str">
        <f t="shared" si="1"/>
        <v>月</v>
      </c>
      <c r="J28" s="63"/>
      <c r="K28" s="66" t="str">
        <f>IF(J28="","　",SUM(E$9:E$28,J$9:J28))</f>
        <v>　</v>
      </c>
      <c r="L28" s="65"/>
      <c r="M28" s="62">
        <v>46355</v>
      </c>
      <c r="N28" s="10" t="str">
        <f t="shared" si="2"/>
        <v>日</v>
      </c>
      <c r="O28" s="63"/>
      <c r="P28" s="66" t="str">
        <f>IF(O28="","　",SUM(E$9:E$28,J$9:J$28,O$9:O28))</f>
        <v>　</v>
      </c>
    </row>
    <row r="29" spans="3:16" ht="9.9499999999999993" customHeight="1">
      <c r="C29" s="11"/>
      <c r="D29" s="12"/>
      <c r="E29" s="13"/>
      <c r="F29" s="14"/>
      <c r="G29" s="15"/>
      <c r="H29" s="16"/>
      <c r="I29" s="12"/>
      <c r="J29" s="17"/>
      <c r="K29" s="18"/>
      <c r="L29" s="15"/>
      <c r="M29" s="19"/>
      <c r="N29" s="20"/>
      <c r="O29" s="21"/>
      <c r="P29" s="22"/>
    </row>
    <row r="30" spans="3:16">
      <c r="C30" s="8" t="s">
        <v>97</v>
      </c>
      <c r="D30" s="74"/>
      <c r="E30" s="74"/>
      <c r="F30" s="74"/>
      <c r="G30" s="74"/>
      <c r="H30" s="74"/>
      <c r="I30" s="74"/>
      <c r="J30" s="74"/>
      <c r="K30" s="74"/>
      <c r="L30" s="9"/>
      <c r="M30" s="75" t="s">
        <v>49</v>
      </c>
      <c r="N30" s="75"/>
      <c r="O30" s="75"/>
      <c r="P30" s="67">
        <f>SUM(E9:E28,J9:J28,O9:O28)</f>
        <v>0</v>
      </c>
    </row>
    <row r="31" spans="3:16">
      <c r="C31" s="8" t="s">
        <v>98</v>
      </c>
      <c r="D31" s="8"/>
      <c r="E31" s="8"/>
      <c r="F31" s="8"/>
      <c r="G31" s="8"/>
      <c r="H31" s="8"/>
      <c r="I31" s="8"/>
      <c r="J31" s="8"/>
      <c r="K31" s="8"/>
      <c r="L31" s="9"/>
      <c r="M31" s="75" t="s">
        <v>50</v>
      </c>
      <c r="N31" s="75"/>
      <c r="O31" s="75"/>
      <c r="P31" s="67">
        <f>ROUNDUP((P30/60),1)</f>
        <v>0</v>
      </c>
    </row>
    <row r="32" spans="3:16">
      <c r="C32" s="8" t="s">
        <v>99</v>
      </c>
      <c r="D32" s="8"/>
      <c r="E32" s="8"/>
      <c r="F32" s="8"/>
      <c r="G32" s="8"/>
      <c r="H32" s="8"/>
      <c r="I32" s="8"/>
      <c r="J32" s="8"/>
      <c r="K32" s="8"/>
      <c r="L32" s="9"/>
      <c r="M32" s="75" t="s">
        <v>87</v>
      </c>
      <c r="N32" s="75"/>
      <c r="O32" s="75"/>
      <c r="P32" s="68" t="str">
        <f>IF(P30&gt;479999,"達成！","あと少し")</f>
        <v>あと少し</v>
      </c>
    </row>
    <row r="33" spans="2:17">
      <c r="C33" t="s">
        <v>96</v>
      </c>
      <c r="D33" s="8"/>
      <c r="E33" s="8"/>
      <c r="F33" s="8"/>
      <c r="G33" s="8"/>
      <c r="H33" s="8"/>
      <c r="I33" s="8"/>
      <c r="J33" s="8"/>
      <c r="K33" s="8"/>
      <c r="L33" s="9"/>
      <c r="M33" s="71"/>
      <c r="N33" s="71"/>
      <c r="O33" s="71"/>
      <c r="P33" s="70"/>
    </row>
    <row r="34" spans="2:17">
      <c r="C34" s="8" t="s">
        <v>100</v>
      </c>
      <c r="D34" s="8"/>
      <c r="E34" s="8"/>
      <c r="F34" s="8"/>
      <c r="G34" s="8"/>
      <c r="H34" s="8"/>
      <c r="I34" s="8"/>
      <c r="J34" s="8"/>
      <c r="K34" s="8"/>
      <c r="L34" s="9"/>
      <c r="M34" s="71"/>
      <c r="N34" s="71"/>
      <c r="O34" s="71"/>
      <c r="P34" s="70"/>
    </row>
    <row r="35" spans="2:17" ht="30">
      <c r="C35" s="72" t="s">
        <v>101</v>
      </c>
      <c r="D35" s="73"/>
      <c r="E35" s="73"/>
      <c r="F35" s="73"/>
      <c r="G35" s="73"/>
      <c r="H35" s="73"/>
      <c r="I35" s="73"/>
      <c r="J35" s="73"/>
      <c r="K35" s="73"/>
      <c r="L35" s="9"/>
      <c r="M35" s="71"/>
      <c r="N35" s="71"/>
      <c r="O35" s="71"/>
      <c r="P35" s="70"/>
    </row>
    <row r="36" spans="2:17">
      <c r="C36" s="8"/>
      <c r="D36" s="8"/>
      <c r="E36" s="8"/>
      <c r="F36" s="8"/>
      <c r="G36" s="8"/>
      <c r="H36" s="8"/>
      <c r="I36" s="8"/>
      <c r="J36" s="8"/>
      <c r="K36" s="8"/>
      <c r="L36" s="23"/>
      <c r="M36" s="23"/>
      <c r="N36" s="23"/>
      <c r="O36" s="23"/>
      <c r="P36" s="24"/>
    </row>
    <row r="37" spans="2:17">
      <c r="C37" s="84" t="s">
        <v>51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  <row r="38" spans="2:17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</row>
    <row r="39" spans="2:17">
      <c r="C39" s="85" t="s">
        <v>93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</row>
    <row r="40" spans="2:17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</row>
    <row r="41" spans="2:17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2:17" ht="5.0999999999999996" customHeight="1"/>
    <row r="43" spans="2:17" s="8" customFormat="1" ht="5.0999999999999996" customHeight="1"/>
    <row r="44" spans="2:17" s="8" customFormat="1" ht="15" customHeight="1">
      <c r="B44" s="25"/>
      <c r="C44" s="86" t="s">
        <v>92</v>
      </c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26"/>
    </row>
    <row r="45" spans="2:17" s="8" customFormat="1" ht="15" customHeight="1">
      <c r="B45" s="2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26"/>
    </row>
    <row r="46" spans="2:17" s="8" customFormat="1" ht="15" customHeight="1">
      <c r="B46" s="25"/>
      <c r="C46" s="87" t="s">
        <v>94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26"/>
    </row>
    <row r="47" spans="2:17" s="8" customFormat="1" ht="15" customHeight="1">
      <c r="B47" s="25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26"/>
    </row>
    <row r="48" spans="2:17" s="8" customFormat="1" ht="15" customHeight="1">
      <c r="B48" s="25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26"/>
    </row>
    <row r="49" spans="2:17" s="8" customFormat="1" ht="15" customHeight="1">
      <c r="B49" s="25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26"/>
    </row>
    <row r="50" spans="2:17" s="8" customFormat="1" ht="5.45" customHeight="1">
      <c r="B50" s="25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26"/>
    </row>
    <row r="51" spans="2:17" s="8" customFormat="1" ht="16.149999999999999" customHeight="1">
      <c r="B51" s="25"/>
      <c r="Q51" s="26"/>
    </row>
    <row r="52" spans="2:17" s="8" customFormat="1" ht="16.149999999999999" customHeight="1" thickBot="1">
      <c r="B52" s="25"/>
      <c r="C52" s="27"/>
      <c r="D52" s="28"/>
      <c r="E52" s="28"/>
      <c r="F52" s="28"/>
      <c r="G52" s="28"/>
      <c r="Q52" s="26"/>
    </row>
    <row r="53" spans="2:17" s="8" customFormat="1" ht="16.149999999999999" customHeight="1" thickTop="1" thickBot="1">
      <c r="B53" s="25"/>
      <c r="D53" s="88" t="s">
        <v>52</v>
      </c>
      <c r="E53" s="89"/>
      <c r="F53" s="29" t="s">
        <v>53</v>
      </c>
      <c r="G53" s="90" t="s">
        <v>54</v>
      </c>
      <c r="H53" s="91"/>
      <c r="I53" s="92"/>
      <c r="Q53" s="26"/>
    </row>
    <row r="54" spans="2:17" s="8" customFormat="1" ht="16.149999999999999" customHeight="1" thickTop="1">
      <c r="B54" s="25"/>
      <c r="D54" s="31" t="s">
        <v>55</v>
      </c>
      <c r="E54" s="34"/>
      <c r="F54" s="32" t="s">
        <v>56</v>
      </c>
      <c r="G54" s="95" t="s">
        <v>57</v>
      </c>
      <c r="H54" s="95"/>
      <c r="I54" s="96"/>
      <c r="Q54" s="26"/>
    </row>
    <row r="55" spans="2:17" s="8" customFormat="1" ht="16.149999999999999" customHeight="1">
      <c r="B55" s="25"/>
      <c r="D55" s="33" t="s">
        <v>58</v>
      </c>
      <c r="F55" s="35" t="s">
        <v>59</v>
      </c>
      <c r="G55" s="82" t="s">
        <v>60</v>
      </c>
      <c r="H55" s="82"/>
      <c r="I55" s="83"/>
      <c r="K55" s="36" t="s">
        <v>61</v>
      </c>
      <c r="L55" s="37"/>
      <c r="M55" s="37"/>
      <c r="N55" s="37"/>
      <c r="O55" s="37"/>
      <c r="Q55" s="26"/>
    </row>
    <row r="56" spans="2:17" s="8" customFormat="1" ht="16.149999999999999" customHeight="1">
      <c r="B56" s="25"/>
      <c r="D56" s="33" t="s">
        <v>62</v>
      </c>
      <c r="E56" s="34"/>
      <c r="F56" s="35" t="s">
        <v>63</v>
      </c>
      <c r="G56" s="82" t="s">
        <v>64</v>
      </c>
      <c r="H56" s="82"/>
      <c r="I56" s="83"/>
      <c r="K56" s="38" t="s">
        <v>65</v>
      </c>
      <c r="L56" s="37"/>
      <c r="M56" s="37"/>
      <c r="N56" s="37"/>
      <c r="O56" s="37"/>
      <c r="Q56" s="26"/>
    </row>
    <row r="57" spans="2:17" s="8" customFormat="1" ht="16.149999999999999" customHeight="1">
      <c r="B57" s="25"/>
      <c r="D57" s="33" t="s">
        <v>66</v>
      </c>
      <c r="E57" s="34"/>
      <c r="F57" s="35" t="s">
        <v>63</v>
      </c>
      <c r="G57" s="82" t="s">
        <v>67</v>
      </c>
      <c r="H57" s="82"/>
      <c r="I57" s="83"/>
      <c r="K57" s="39" t="s">
        <v>68</v>
      </c>
      <c r="L57" s="37"/>
      <c r="M57" s="37"/>
      <c r="N57" s="37"/>
      <c r="O57" s="37"/>
      <c r="Q57" s="26"/>
    </row>
    <row r="58" spans="2:17" s="8" customFormat="1" ht="16.149999999999999" customHeight="1">
      <c r="B58" s="25"/>
      <c r="D58" s="33" t="s">
        <v>69</v>
      </c>
      <c r="E58" s="34"/>
      <c r="F58" s="35" t="s">
        <v>63</v>
      </c>
      <c r="G58" s="82" t="s">
        <v>60</v>
      </c>
      <c r="H58" s="82"/>
      <c r="I58" s="83"/>
      <c r="Q58" s="26"/>
    </row>
    <row r="59" spans="2:17" s="8" customFormat="1" ht="16.149999999999999" customHeight="1">
      <c r="B59" s="25"/>
      <c r="D59" s="33" t="s">
        <v>70</v>
      </c>
      <c r="E59" s="34"/>
      <c r="F59" s="40" t="s">
        <v>63</v>
      </c>
      <c r="G59" s="82" t="s">
        <v>71</v>
      </c>
      <c r="H59" s="82"/>
      <c r="I59" s="83"/>
      <c r="K59" s="41" t="s">
        <v>72</v>
      </c>
      <c r="L59" s="37"/>
      <c r="M59" s="37"/>
      <c r="N59" s="37"/>
      <c r="O59" s="37"/>
      <c r="Q59" s="26"/>
    </row>
    <row r="60" spans="2:17" s="8" customFormat="1" ht="16.149999999999999" customHeight="1">
      <c r="B60" s="42"/>
      <c r="D60" s="33" t="s">
        <v>73</v>
      </c>
      <c r="E60" s="34"/>
      <c r="F60" s="35" t="s">
        <v>74</v>
      </c>
      <c r="G60" s="82" t="s">
        <v>75</v>
      </c>
      <c r="H60" s="82"/>
      <c r="I60" s="83"/>
      <c r="K60" s="80" t="s">
        <v>76</v>
      </c>
      <c r="L60" s="80"/>
      <c r="M60" s="80"/>
      <c r="N60" s="80"/>
      <c r="O60" s="81" t="s">
        <v>77</v>
      </c>
      <c r="P60" s="43"/>
      <c r="Q60" s="26"/>
    </row>
    <row r="61" spans="2:17" s="8" customFormat="1" ht="16.149999999999999" customHeight="1">
      <c r="B61" s="25"/>
      <c r="D61" s="33" t="s">
        <v>78</v>
      </c>
      <c r="E61" s="34"/>
      <c r="F61" s="35" t="s">
        <v>74</v>
      </c>
      <c r="G61" s="82" t="s">
        <v>75</v>
      </c>
      <c r="H61" s="82"/>
      <c r="I61" s="83"/>
      <c r="K61" s="80" t="s">
        <v>79</v>
      </c>
      <c r="L61" s="80"/>
      <c r="M61" s="80"/>
      <c r="N61" s="80"/>
      <c r="O61" s="81"/>
      <c r="P61" s="43"/>
      <c r="Q61" s="26"/>
    </row>
    <row r="62" spans="2:17" s="8" customFormat="1" ht="16.149999999999999" customHeight="1">
      <c r="B62" s="25"/>
      <c r="D62" s="33" t="s">
        <v>80</v>
      </c>
      <c r="E62" s="34"/>
      <c r="F62" s="32" t="s">
        <v>74</v>
      </c>
      <c r="G62" s="82" t="s">
        <v>71</v>
      </c>
      <c r="H62" s="82"/>
      <c r="I62" s="83"/>
      <c r="K62" s="44" t="s">
        <v>81</v>
      </c>
      <c r="L62" s="38"/>
      <c r="M62" s="38"/>
      <c r="N62" s="38"/>
      <c r="O62" s="38"/>
      <c r="Q62" s="26"/>
    </row>
    <row r="63" spans="2:17" s="8" customFormat="1" ht="16.149999999999999" customHeight="1">
      <c r="B63" s="25"/>
      <c r="D63" s="33" t="s">
        <v>82</v>
      </c>
      <c r="E63" s="34"/>
      <c r="F63" s="35" t="s">
        <v>74</v>
      </c>
      <c r="G63" s="82" t="s">
        <v>75</v>
      </c>
      <c r="H63" s="82"/>
      <c r="I63" s="83"/>
      <c r="L63" s="30"/>
      <c r="O63" s="30"/>
      <c r="P63" s="30"/>
      <c r="Q63" s="26"/>
    </row>
    <row r="64" spans="2:17" s="8" customFormat="1" ht="16.149999999999999" customHeight="1" thickBot="1">
      <c r="B64" s="25"/>
      <c r="D64" s="45" t="s">
        <v>83</v>
      </c>
      <c r="E64" s="46"/>
      <c r="F64" s="47" t="s">
        <v>74</v>
      </c>
      <c r="G64" s="93" t="s">
        <v>84</v>
      </c>
      <c r="H64" s="93"/>
      <c r="I64" s="94"/>
      <c r="L64" s="30"/>
      <c r="O64" s="48"/>
      <c r="P64" s="48"/>
      <c r="Q64" s="26"/>
    </row>
    <row r="65" spans="2:17" s="8" customFormat="1" ht="16.149999999999999" customHeight="1" thickTop="1">
      <c r="B65" s="49"/>
      <c r="C65" s="50"/>
      <c r="D65" s="51" t="s">
        <v>85</v>
      </c>
      <c r="E65" s="52"/>
      <c r="F65" s="52"/>
      <c r="G65" s="53"/>
      <c r="H65" s="50"/>
      <c r="I65" s="50"/>
      <c r="J65" s="50"/>
      <c r="K65" s="50"/>
      <c r="L65" s="54"/>
      <c r="M65" s="50"/>
      <c r="N65" s="50"/>
      <c r="O65" s="54"/>
      <c r="P65" s="54"/>
      <c r="Q65" s="55"/>
    </row>
  </sheetData>
  <mergeCells count="33">
    <mergeCell ref="F3:I3"/>
    <mergeCell ref="F4:I4"/>
    <mergeCell ref="L3:P3"/>
    <mergeCell ref="L4:P4"/>
    <mergeCell ref="C3:D3"/>
    <mergeCell ref="C4:D4"/>
    <mergeCell ref="G63:I63"/>
    <mergeCell ref="G64:I64"/>
    <mergeCell ref="G60:I60"/>
    <mergeCell ref="G54:I54"/>
    <mergeCell ref="G55:I55"/>
    <mergeCell ref="G56:I56"/>
    <mergeCell ref="G57:I57"/>
    <mergeCell ref="G58:I58"/>
    <mergeCell ref="G59:I59"/>
    <mergeCell ref="C37:P38"/>
    <mergeCell ref="C39:P41"/>
    <mergeCell ref="C44:P45"/>
    <mergeCell ref="C46:P49"/>
    <mergeCell ref="D53:E53"/>
    <mergeCell ref="G53:I53"/>
    <mergeCell ref="K60:N60"/>
    <mergeCell ref="O60:O61"/>
    <mergeCell ref="G61:I61"/>
    <mergeCell ref="K61:N61"/>
    <mergeCell ref="G62:I62"/>
    <mergeCell ref="M31:O31"/>
    <mergeCell ref="M32:O32"/>
    <mergeCell ref="M6:P7"/>
    <mergeCell ref="C8:D8"/>
    <mergeCell ref="H8:I8"/>
    <mergeCell ref="M8:N8"/>
    <mergeCell ref="M30:O30"/>
  </mergeCells>
  <phoneticPr fontId="2"/>
  <conditionalFormatting sqref="P30:P35">
    <cfRule type="cellIs" dxfId="0" priority="1" operator="equal">
      <formula>0</formula>
    </cfRule>
  </conditionalFormatting>
  <dataValidations count="1">
    <dataValidation type="list" allowBlank="1" showInputMessage="1" showErrorMessage="1" sqref="E4" xr:uid="{589BFDB0-0867-40A8-AC52-D0353949CE13}">
      <formula1>INDIRECT(C4)</formula1>
    </dataValidation>
  </dataValidations>
  <pageMargins left="0.7" right="0.7" top="0.75" bottom="0.75" header="0.3" footer="0.3"/>
  <pageSetup paperSize="9" scale="63"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DADA06-D0F6-4AB0-873C-2B97BB31C666}">
          <x14:formula1>
            <xm:f>プルダウンリスト!$B$2:$B$18</xm:f>
          </x14:formula1>
          <xm:sqref>C4:D4</xm:sqref>
        </x14:dataValidation>
        <x14:dataValidation type="list" allowBlank="1" showInputMessage="1" showErrorMessage="1" xr:uid="{BBA37777-C517-43CD-9F34-A8760CEFD875}">
          <x14:formula1>
            <xm:f>プルダウンリスト!$A$2:$A$18</xm:f>
          </x14:formula1>
          <xm:sqref>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601D-FB0E-4211-97F2-667628B626AF}">
  <dimension ref="A1:R18"/>
  <sheetViews>
    <sheetView workbookViewId="0">
      <selection activeCell="J6" sqref="J6"/>
    </sheetView>
  </sheetViews>
  <sheetFormatPr defaultRowHeight="18.75"/>
  <cols>
    <col min="5" max="5" width="9.875" customWidth="1"/>
    <col min="6" max="6" width="11.75" customWidth="1"/>
    <col min="7" max="7" width="13.625" customWidth="1"/>
    <col min="9" max="10" width="13.625" customWidth="1"/>
    <col min="11" max="11" width="9.875" customWidth="1"/>
    <col min="12" max="12" width="13.75" customWidth="1"/>
    <col min="15" max="15" width="13.625" customWidth="1"/>
  </cols>
  <sheetData>
    <row r="1" spans="1:18">
      <c r="A1" t="s">
        <v>8</v>
      </c>
      <c r="B1" s="2" t="s">
        <v>0</v>
      </c>
      <c r="D1" s="2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102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  <c r="R1" s="69" t="s">
        <v>88</v>
      </c>
    </row>
    <row r="2" spans="1:18">
      <c r="A2">
        <v>101</v>
      </c>
      <c r="B2" s="4" t="s">
        <v>6</v>
      </c>
      <c r="D2" s="4" t="s">
        <v>7</v>
      </c>
      <c r="E2" t="s">
        <v>22</v>
      </c>
      <c r="F2" t="s">
        <v>22</v>
      </c>
      <c r="G2" t="s">
        <v>7</v>
      </c>
      <c r="I2" t="s">
        <v>22</v>
      </c>
      <c r="J2" t="s">
        <v>22</v>
      </c>
      <c r="K2" t="s">
        <v>23</v>
      </c>
      <c r="L2" t="s">
        <v>7</v>
      </c>
      <c r="O2" t="s">
        <v>22</v>
      </c>
      <c r="R2" t="s">
        <v>89</v>
      </c>
    </row>
    <row r="3" spans="1:18">
      <c r="A3">
        <v>151</v>
      </c>
      <c r="B3" s="5" t="s">
        <v>24</v>
      </c>
      <c r="D3" s="5" t="s">
        <v>25</v>
      </c>
      <c r="E3" t="s">
        <v>26</v>
      </c>
      <c r="F3" t="s">
        <v>27</v>
      </c>
      <c r="G3" t="s">
        <v>28</v>
      </c>
      <c r="I3" t="s">
        <v>27</v>
      </c>
      <c r="J3" t="s">
        <v>29</v>
      </c>
      <c r="K3" t="s">
        <v>7</v>
      </c>
      <c r="L3" t="s">
        <v>30</v>
      </c>
      <c r="O3" t="s">
        <v>31</v>
      </c>
      <c r="R3" t="s">
        <v>90</v>
      </c>
    </row>
    <row r="4" spans="1:18">
      <c r="A4">
        <v>154</v>
      </c>
      <c r="B4" s="4" t="s">
        <v>11</v>
      </c>
      <c r="D4" s="4" t="s">
        <v>32</v>
      </c>
      <c r="E4" t="s">
        <v>27</v>
      </c>
      <c r="F4" t="s">
        <v>29</v>
      </c>
      <c r="G4" t="s">
        <v>33</v>
      </c>
      <c r="I4" t="s">
        <v>29</v>
      </c>
      <c r="J4" t="s">
        <v>104</v>
      </c>
      <c r="K4" t="s">
        <v>34</v>
      </c>
    </row>
    <row r="5" spans="1:18">
      <c r="A5">
        <v>153</v>
      </c>
      <c r="B5" s="5" t="s">
        <v>35</v>
      </c>
      <c r="D5" s="5" t="s">
        <v>36</v>
      </c>
      <c r="E5" t="s">
        <v>91</v>
      </c>
      <c r="F5" t="s">
        <v>37</v>
      </c>
    </row>
    <row r="6" spans="1:18">
      <c r="A6">
        <v>156</v>
      </c>
      <c r="B6" s="4" t="s">
        <v>13</v>
      </c>
      <c r="D6" s="4" t="s">
        <v>38</v>
      </c>
    </row>
    <row r="7" spans="1:18">
      <c r="A7">
        <v>159</v>
      </c>
      <c r="B7" s="5" t="s">
        <v>14</v>
      </c>
      <c r="D7" s="5" t="s">
        <v>39</v>
      </c>
    </row>
    <row r="8" spans="1:18">
      <c r="A8">
        <v>161</v>
      </c>
      <c r="B8" s="4" t="s">
        <v>102</v>
      </c>
      <c r="D8" s="4" t="s">
        <v>40</v>
      </c>
    </row>
    <row r="9" spans="1:18">
      <c r="A9">
        <v>170</v>
      </c>
      <c r="B9" s="5" t="s">
        <v>15</v>
      </c>
      <c r="D9" s="5" t="s">
        <v>41</v>
      </c>
    </row>
    <row r="10" spans="1:18">
      <c r="A10">
        <v>172</v>
      </c>
      <c r="B10" s="4" t="s">
        <v>42</v>
      </c>
      <c r="D10" s="4" t="s">
        <v>103</v>
      </c>
    </row>
    <row r="11" spans="1:18">
      <c r="A11">
        <v>173</v>
      </c>
      <c r="B11" s="5" t="s">
        <v>17</v>
      </c>
      <c r="D11" s="5" t="s">
        <v>43</v>
      </c>
    </row>
    <row r="12" spans="1:18">
      <c r="A12">
        <v>174</v>
      </c>
      <c r="B12" s="4" t="s">
        <v>44</v>
      </c>
    </row>
    <row r="13" spans="1:18">
      <c r="A13">
        <v>175</v>
      </c>
      <c r="B13" s="5" t="s">
        <v>44</v>
      </c>
    </row>
    <row r="14" spans="1:18">
      <c r="A14">
        <v>176</v>
      </c>
      <c r="B14" s="4" t="s">
        <v>18</v>
      </c>
    </row>
    <row r="15" spans="1:18">
      <c r="A15">
        <v>178</v>
      </c>
      <c r="B15" s="5" t="s">
        <v>19</v>
      </c>
    </row>
    <row r="16" spans="1:18">
      <c r="A16">
        <v>179</v>
      </c>
      <c r="B16" s="4" t="s">
        <v>20</v>
      </c>
    </row>
    <row r="17" spans="1:2">
      <c r="A17">
        <v>268</v>
      </c>
      <c r="B17" s="5" t="s">
        <v>21</v>
      </c>
    </row>
    <row r="18" spans="1:2">
      <c r="A18">
        <v>191</v>
      </c>
      <c r="B18" s="5" t="s">
        <v>88</v>
      </c>
    </row>
  </sheetData>
  <phoneticPr fontId="2"/>
  <pageMargins left="0.7" right="0.7" top="0.75" bottom="0.75" header="0.3" footer="0.3"/>
  <pageSetup paperSize="9" orientation="portrait" r:id="rId1"/>
  <headerFooter>
    <oddHeader>&amp;L
アクセス権限者：全社全員&amp;C社外秘</oddHeader>
  </headerFooter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記録表</vt:lpstr>
      <vt:lpstr>プルダウンリスト</vt:lpstr>
      <vt:lpstr>NOFメタルコーティングス</vt:lpstr>
      <vt:lpstr>ニチユ・テクノ</vt:lpstr>
      <vt:lpstr>ニチユ物流</vt:lpstr>
      <vt:lpstr>会社名</vt:lpstr>
      <vt:lpstr>昭和金属工業</vt:lpstr>
      <vt:lpstr>日本工機</vt:lpstr>
      <vt:lpstr>日油</vt:lpstr>
      <vt:lpstr>日油技研工業</vt:lpstr>
      <vt:lpstr>日油商事</vt:lpstr>
      <vt:lpstr>日油労働組合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有希子</dc:creator>
  <cp:lastModifiedBy>千葉 有希子</cp:lastModifiedBy>
  <cp:lastPrinted>2026-08-19T07:05:27Z</cp:lastPrinted>
  <dcterms:created xsi:type="dcterms:W3CDTF">2015-06-05T18:19:34Z</dcterms:created>
  <dcterms:modified xsi:type="dcterms:W3CDTF">2026-08-25T08:38:10Z</dcterms:modified>
</cp:coreProperties>
</file>